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ANUAL\LISTOS ANUAL\"/>
    </mc:Choice>
  </mc:AlternateContent>
  <xr:revisionPtr revIDLastSave="0" documentId="13_ncr:1_{759E0652-D289-4BCB-A991-B87987A40CB3}" xr6:coauthVersionLast="47" xr6:coauthVersionMax="47" xr10:uidLastSave="{00000000-0000-0000-0000-000000000000}"/>
  <bookViews>
    <workbookView xWindow="-28920" yWindow="-3240" windowWidth="29040" windowHeight="15840" firstSheet="3" activeTab="3" xr2:uid="{00000000-000D-0000-FFFF-FFFF00000000}"/>
  </bookViews>
  <sheets>
    <sheet name="ANUAL 2024" sheetId="5" r:id="rId1"/>
    <sheet name="TRIMESTRE SEP-DIC" sheetId="7" r:id="rId2"/>
    <sheet name="TRIMESTRE JULIO-SEPIEMBRE" sheetId="6" r:id="rId3"/>
    <sheet name="ene-mzo 2025" sheetId="8" r:id="rId4"/>
    <sheet name="TRIMESTRE ABRIL-JUNIO 2025" sheetId="3" r:id="rId5"/>
    <sheet name="TRIMESTRE JULIO-SEPTIEMBRE 2025" sheetId="9" r:id="rId6"/>
    <sheet name="TRIMESTREOCT-DICIEMBRE 2025" sheetId="10" r:id="rId7"/>
  </sheets>
  <definedNames>
    <definedName name="_xlnm._FilterDatabase" localSheetId="0" hidden="1">'ANUAL 2024'!#REF!</definedName>
    <definedName name="_xlnm._FilterDatabase" localSheetId="4" hidden="1">'TRIMESTRE ABRIL-JUNIO 2025'!$A$3:$F$3</definedName>
    <definedName name="_xlnm._FilterDatabase" localSheetId="2" hidden="1">'TRIMESTRE JULIO-SEPIEMBRE'!$A$3:$H$3</definedName>
    <definedName name="_xlnm._FilterDatabase" localSheetId="5" hidden="1">'TRIMESTRE JULIO-SEPTIEMBRE 2025'!$A$3:$F$3</definedName>
    <definedName name="_xlnm._FilterDatabase" localSheetId="1" hidden="1">'TRIMESTRE SEP-DIC'!$A$3:$H$3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8" l="1"/>
  <c r="Q13" i="10"/>
  <c r="P13" i="8"/>
  <c r="P23" i="8"/>
  <c r="P22" i="8"/>
  <c r="P20" i="8"/>
  <c r="P19" i="8"/>
  <c r="P18" i="8"/>
  <c r="P17" i="8"/>
  <c r="P16" i="8"/>
  <c r="P15" i="8"/>
  <c r="P14" i="8"/>
  <c r="P12" i="8"/>
  <c r="E16" i="9" l="1"/>
  <c r="P5" i="9"/>
  <c r="P4" i="9"/>
  <c r="P16" i="9" s="1"/>
  <c r="L5" i="3"/>
  <c r="L4" i="3"/>
  <c r="L6" i="3"/>
  <c r="L12" i="3"/>
  <c r="L11" i="3"/>
  <c r="L10" i="3"/>
  <c r="L7" i="3"/>
  <c r="L8" i="3"/>
  <c r="L9" i="3"/>
  <c r="L23" i="3" l="1"/>
  <c r="P5" i="8"/>
  <c r="P6" i="8"/>
  <c r="P7" i="8"/>
  <c r="P8" i="8"/>
  <c r="P9" i="8"/>
  <c r="P10" i="8"/>
  <c r="P4" i="8"/>
  <c r="L10" i="5" l="1"/>
  <c r="L9" i="5"/>
  <c r="L8" i="5"/>
  <c r="L7" i="5"/>
  <c r="L6" i="5"/>
  <c r="L5" i="5"/>
  <c r="L11" i="5" l="1"/>
  <c r="K11" i="7"/>
  <c r="L11" i="7"/>
  <c r="M11" i="7"/>
  <c r="N11" i="7"/>
  <c r="O11" i="7"/>
  <c r="J11" i="7"/>
  <c r="G11" i="7"/>
  <c r="E11" i="7"/>
  <c r="P11" i="7" l="1"/>
  <c r="G23" i="6" l="1"/>
  <c r="E23" i="6" l="1"/>
  <c r="K23" i="6"/>
  <c r="L23" i="6"/>
  <c r="M23" i="6"/>
  <c r="N23" i="6"/>
  <c r="J23" i="6"/>
  <c r="O23" i="6" l="1"/>
  <c r="E23" i="3"/>
</calcChain>
</file>

<file path=xl/sharedStrings.xml><?xml version="1.0" encoding="utf-8"?>
<sst xmlns="http://schemas.openxmlformats.org/spreadsheetml/2006/main" count="400" uniqueCount="123">
  <si>
    <t>CALLE</t>
  </si>
  <si>
    <t xml:space="preserve">TRAMO </t>
  </si>
  <si>
    <t>COLONIA</t>
  </si>
  <si>
    <t>TIPO DE ADJUDICACION</t>
  </si>
  <si>
    <t>CONTRATISTA</t>
  </si>
  <si>
    <t>M2 DE PROYECTO</t>
  </si>
  <si>
    <t>INVERSION CONTRATADA</t>
  </si>
  <si>
    <t>DEPORTISTAS</t>
  </si>
  <si>
    <t>ASIGNACION DIRECTA</t>
  </si>
  <si>
    <t>PAGOS</t>
  </si>
  <si>
    <t>ANTICIPO</t>
  </si>
  <si>
    <t>ESTIMACION 1</t>
  </si>
  <si>
    <t>ESTIMACION 2</t>
  </si>
  <si>
    <t>TOTAL ACOMULADO</t>
  </si>
  <si>
    <t>ESTIMACIÓN
3</t>
  </si>
  <si>
    <t>ESTIMACIÓN 
4</t>
  </si>
  <si>
    <t>CONVENIO MODIFICATORIO POR MONTO</t>
  </si>
  <si>
    <t>TOTAL INVERSION CONTRATADA</t>
  </si>
  <si>
    <t>ESTIMACIÓN 
5</t>
  </si>
  <si>
    <t>LISTADO DE OBRA RECURSO PROPIO COPARTICIPACION 2024</t>
  </si>
  <si>
    <t>AVELINA GALLEGOS</t>
  </si>
  <si>
    <t>CALLE 21 Y PARCIAL 27</t>
  </si>
  <si>
    <t>DIVISION DEL NORTE</t>
  </si>
  <si>
    <t>JOEL OSCAR ESPARZA GONZALEZ</t>
  </si>
  <si>
    <t>ALFREDO NEVAREZ</t>
  </si>
  <si>
    <t>PARCIAL RAMON DOMINGUEZ Y JESUS ACEVEDO</t>
  </si>
  <si>
    <t>GRUPO CONSTRUCTOR E INGENIERIA MOHINORA S.A DE C.V</t>
  </si>
  <si>
    <t>CALLE 76</t>
  </si>
  <si>
    <t>VALLE NACIONAL Y CALLE 74</t>
  </si>
  <si>
    <t>VALLE DE LA MADRID</t>
  </si>
  <si>
    <t>LERAU INGENIERIA Y CONSTRUCCION S.A DE C.V</t>
  </si>
  <si>
    <t>PRIVADA DE ROBINSON</t>
  </si>
  <si>
    <t>CALLE 8 Y PARCIAL</t>
  </si>
  <si>
    <t>ROBINSON</t>
  </si>
  <si>
    <t>CONSTRUCTORA Y SUPERVISORA DEL ROBLE S.A DE C.V</t>
  </si>
  <si>
    <t>MINA SAN CARLOS</t>
  </si>
  <si>
    <t>PRIVADA MINA SAN AGUSTIN Y MINA SAN VICENTE</t>
  </si>
  <si>
    <t>PORVENIR</t>
  </si>
  <si>
    <t>MANUEL MOLINA DURAN</t>
  </si>
  <si>
    <t>AVENIDA JUAREZ</t>
  </si>
  <si>
    <t>VENUSTIANO CARRANZA E INDEPENDENCIA</t>
  </si>
  <si>
    <t>CENTRO</t>
  </si>
  <si>
    <t>CYP CRUZ SAENZ S.A DE C.V</t>
  </si>
  <si>
    <t>LISTADO DE OBRA RECURSO PROPIO COPARTICIPACION Y APOYOS ESPECIALES 2024</t>
  </si>
  <si>
    <t>PROGRAMA</t>
  </si>
  <si>
    <t>COPARTICIPACION</t>
  </si>
  <si>
    <t>APOYO ESPECIAL MUNICIPAL</t>
  </si>
  <si>
    <t>CENTRO HISTORICO</t>
  </si>
  <si>
    <t>JOSÉ VASCONCELOS</t>
  </si>
  <si>
    <t>LOMAS CAMPESTRE</t>
  </si>
  <si>
    <t>COLONIA DEPORTISTAS</t>
  </si>
  <si>
    <t xml:space="preserve"> MELCHOR OCAMPO</t>
  </si>
  <si>
    <t>1060.94 M2 DE CONCRETO HIDRÁULICO</t>
  </si>
  <si>
    <t>1026.07 M2 DE CARPETA ASFALTICA</t>
  </si>
  <si>
    <t>675 TAPAS</t>
  </si>
  <si>
    <t>485.01 M2 DE CONCRETO HIDRÁULICO</t>
  </si>
  <si>
    <t>735 M2 CONCRETO HIDRAULICO</t>
  </si>
  <si>
    <t>494.90 M2 CONCRETO HIDRAULICO</t>
  </si>
  <si>
    <t>284.50 M2 CONCRETO HIDRAULICO</t>
  </si>
  <si>
    <t>ENTRE CALLE SECCIÓN OCTAVA Y CALLE UNIDAD MAGISTERIAL</t>
  </si>
  <si>
    <t>ENTRE LAGO BUSTILLOS Y TOPE</t>
  </si>
  <si>
    <t>CENTRO HISTÓRICO</t>
  </si>
  <si>
    <t>ENTRE RAMÓN DOMÍNGUEZ Y PARCIAL JESÚS ACEVEDO</t>
  </si>
  <si>
    <t xml:space="preserve"> ENTRE CALLE CENTRAL Y CALLE NICOLAS BRAVO</t>
  </si>
  <si>
    <t>ENTRE PARTIDO LIBERAL Y ARROYO</t>
  </si>
  <si>
    <t>ENTRE MIGUEL TRILLO Y PARCIAL FRANCISCO VILLA</t>
  </si>
  <si>
    <t xml:space="preserve">CALLE IGNACIO MANUEL ALTAMIRANO </t>
  </si>
  <si>
    <t xml:space="preserve">CALLE PRESA LA ESTANCIA </t>
  </si>
  <si>
    <t>CALLE ALFREDO ZUANY</t>
  </si>
  <si>
    <t xml:space="preserve">CALLE TERCERA </t>
  </si>
  <si>
    <t xml:space="preserve">PRIV. JOVENES VANGUARDIAS </t>
  </si>
  <si>
    <t>CALLE 9A</t>
  </si>
  <si>
    <t>DIRECTA</t>
  </si>
  <si>
    <t>NEW MILLENIUM OPERATIONS, S. DE R.L. DE C.V.</t>
  </si>
  <si>
    <t>OBRAS, PAVIMENTOS Y SEÑALAMIENTOS DELTA, S.A. DE C.V.</t>
  </si>
  <si>
    <t>ARVE CONSTRUCTORA, S.A. DE C.V.</t>
  </si>
  <si>
    <t>ARQ. JUAN CARLOS RUIZ RODRÍGUEZ</t>
  </si>
  <si>
    <t>BLANCA ESTELA NEVAREZ CERECERES</t>
  </si>
  <si>
    <t>DELICIAS TRANSPORTE DE ASFALTO, S.A. DE C.V.</t>
  </si>
  <si>
    <t>NA</t>
  </si>
  <si>
    <t>VICENTE GUERRERO</t>
  </si>
  <si>
    <t>COL. MAGISTERIAL</t>
  </si>
  <si>
    <t>434.59 M2 DE CONCRETO HIDRAULICO</t>
  </si>
  <si>
    <t>1018.37 m2 DE CONCRETO HIDRÁULICO</t>
  </si>
  <si>
    <t>OSCAR JAVIER SOLIS VARGAS</t>
  </si>
  <si>
    <t>CONSTRUNAJA, S.A. DE C.V.</t>
  </si>
  <si>
    <t>CUBELITA</t>
  </si>
  <si>
    <t>ENTRE PRIVADA ANGEL CASTILLO Y TOPE, COLONIA VALLE DE LA MADRID</t>
  </si>
  <si>
    <t>ENTRE CALLES ESCUELA DE EDUCACION FISICA Y CALLE JOSÉ ANTONIO VALDEZ, COL. MAGISTERIAL</t>
  </si>
  <si>
    <t>ESTIMACION 3</t>
  </si>
  <si>
    <t>cerrada</t>
  </si>
  <si>
    <t>proceso</t>
  </si>
  <si>
    <t>LISTADO DE OBRA RECURSO PROPIO COPARTICIPACION 2025</t>
  </si>
  <si>
    <t>cerrada junio</t>
  </si>
  <si>
    <t>ESTADO</t>
  </si>
  <si>
    <t xml:space="preserve"> </t>
  </si>
  <si>
    <t>ESTIMACION 4</t>
  </si>
  <si>
    <t>ESTIMACION 5</t>
  </si>
  <si>
    <t>ESTIMACION 6</t>
  </si>
  <si>
    <t>ESTIMACION 7</t>
  </si>
  <si>
    <t>CERRADA</t>
  </si>
  <si>
    <t>ENCINO</t>
  </si>
  <si>
    <t xml:space="preserve"> ENTRE AVENIDA INDUSTRIAS Y NOPAL</t>
  </si>
  <si>
    <t>NOMBRE DE DIOS</t>
  </si>
  <si>
    <t>LPN</t>
  </si>
  <si>
    <t xml:space="preserve">MMAM RENTAL EQUIPO Y CONSTRUCCIONES, S.A. DE C.V. </t>
  </si>
  <si>
    <t>DE LOS LOBOS</t>
  </si>
  <si>
    <t xml:space="preserve"> ENTRE AV. LOS FAISANES Y AV DESARROLLO </t>
  </si>
  <si>
    <t>CAMPESTRE</t>
  </si>
  <si>
    <t>CONSTRUCTORA PEWIS S.A. DE C.V.</t>
  </si>
  <si>
    <t>PRIV. DE URQUIDI</t>
  </si>
  <si>
    <t xml:space="preserve"> ENTRE CALLES 33 1/2 Y CALLE 35EN </t>
  </si>
  <si>
    <t>BARRIO DE LONDRES</t>
  </si>
  <si>
    <t>SERVICIOS INTEGRALES DCON S.A. DE C.V.</t>
  </si>
  <si>
    <t>RAMÓN DOMINGUEZ</t>
  </si>
  <si>
    <t xml:space="preserve"> ENTRE CALLE PARCIAL ALFREDO NEVÁREZ Y CALLE JOSÉ CARREÓN PORRAS </t>
  </si>
  <si>
    <t>IA3</t>
  </si>
  <si>
    <t>CONSTRUCTORA MART, S.A. DE C.V.</t>
  </si>
  <si>
    <t>PRIMER TRIMESTRE</t>
  </si>
  <si>
    <t>SEGUNDO TRIMESTRE</t>
  </si>
  <si>
    <t>TERCER TRIMESTRE</t>
  </si>
  <si>
    <t>CUARTO TRIMESTRE</t>
  </si>
  <si>
    <t>LISTADO DE OBRA PERIODO  ENERO-DICIEMBRE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</si>
</sst>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/>
    <xf numFmtId="164" fontId="2" fillId="0" borderId="1" xfId="0" applyNumberFormat="1" applyFont="1" applyBorder="1"/>
    <xf numFmtId="164" fontId="4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wrapText="1"/>
    </xf>
    <xf numFmtId="44" fontId="0" fillId="0" borderId="1" xfId="1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4" fontId="6" fillId="0" borderId="9" xfId="0" applyNumberFormat="1" applyFont="1" applyBorder="1" applyAlignment="1">
      <alignment horizontal="center" vertical="center" wrapText="1"/>
    </xf>
    <xf numFmtId="44" fontId="6" fillId="0" borderId="9" xfId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2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44" fontId="2" fillId="0" borderId="1" xfId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44" fontId="9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8" fontId="2" fillId="0" borderId="1" xfId="1" applyNumberFormat="1" applyFont="1" applyBorder="1" applyAlignment="1">
      <alignment horizontal="center" vertical="center"/>
    </xf>
    <xf numFmtId="44" fontId="9" fillId="0" borderId="9" xfId="1" applyFont="1" applyBorder="1" applyAlignment="1">
      <alignment horizontal="center" vertical="center" wrapText="1"/>
    </xf>
    <xf numFmtId="44" fontId="0" fillId="0" borderId="0" xfId="1" applyFont="1"/>
    <xf numFmtId="0" fontId="0" fillId="0" borderId="6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0</xdr:row>
      <xdr:rowOff>133726</xdr:rowOff>
    </xdr:from>
    <xdr:to>
      <xdr:col>1</xdr:col>
      <xdr:colOff>285751</xdr:colOff>
      <xdr:row>1</xdr:row>
      <xdr:rowOff>119155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1" y="133726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10</xdr:col>
      <xdr:colOff>447676</xdr:colOff>
      <xdr:row>0</xdr:row>
      <xdr:rowOff>123825</xdr:rowOff>
    </xdr:from>
    <xdr:to>
      <xdr:col>12</xdr:col>
      <xdr:colOff>447676</xdr:colOff>
      <xdr:row>0</xdr:row>
      <xdr:rowOff>562775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0451" y="123825"/>
          <a:ext cx="1676400" cy="43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0</xdr:row>
      <xdr:rowOff>171826</xdr:rowOff>
    </xdr:from>
    <xdr:to>
      <xdr:col>1</xdr:col>
      <xdr:colOff>161926</xdr:colOff>
      <xdr:row>1</xdr:row>
      <xdr:rowOff>157255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1" y="171826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10</xdr:col>
      <xdr:colOff>390526</xdr:colOff>
      <xdr:row>0</xdr:row>
      <xdr:rowOff>180975</xdr:rowOff>
    </xdr:from>
    <xdr:to>
      <xdr:col>12</xdr:col>
      <xdr:colOff>428626</xdr:colOff>
      <xdr:row>1</xdr:row>
      <xdr:rowOff>19850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1" y="180975"/>
          <a:ext cx="1676400" cy="43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0</xdr:row>
      <xdr:rowOff>171826</xdr:rowOff>
    </xdr:from>
    <xdr:to>
      <xdr:col>1</xdr:col>
      <xdr:colOff>161926</xdr:colOff>
      <xdr:row>1</xdr:row>
      <xdr:rowOff>157255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1" y="171826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10</xdr:col>
      <xdr:colOff>390526</xdr:colOff>
      <xdr:row>0</xdr:row>
      <xdr:rowOff>180975</xdr:rowOff>
    </xdr:from>
    <xdr:to>
      <xdr:col>12</xdr:col>
      <xdr:colOff>428626</xdr:colOff>
      <xdr:row>1</xdr:row>
      <xdr:rowOff>19850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72826" y="180975"/>
          <a:ext cx="1676400" cy="438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76576</xdr:rowOff>
    </xdr:from>
    <xdr:to>
      <xdr:col>0</xdr:col>
      <xdr:colOff>1390650</xdr:colOff>
      <xdr:row>0</xdr:row>
      <xdr:rowOff>670296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76576"/>
          <a:ext cx="1247774" cy="593720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361951</xdr:colOff>
      <xdr:row>0</xdr:row>
      <xdr:rowOff>38100</xdr:rowOff>
    </xdr:from>
    <xdr:to>
      <xdr:col>10</xdr:col>
      <xdr:colOff>228601</xdr:colOff>
      <xdr:row>0</xdr:row>
      <xdr:rowOff>553250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53951" y="38100"/>
          <a:ext cx="1676400" cy="438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628651</xdr:colOff>
      <xdr:row>0</xdr:row>
      <xdr:rowOff>143251</xdr:rowOff>
    </xdr:from>
    <xdr:to>
      <xdr:col>1</xdr:col>
      <xdr:colOff>276226</xdr:colOff>
      <xdr:row>1</xdr:row>
      <xdr:rowOff>128680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651" y="143251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8</xdr:col>
      <xdr:colOff>447676</xdr:colOff>
      <xdr:row>0</xdr:row>
      <xdr:rowOff>114300</xdr:rowOff>
    </xdr:from>
    <xdr:to>
      <xdr:col>10</xdr:col>
      <xdr:colOff>285751</xdr:colOff>
      <xdr:row>0</xdr:row>
      <xdr:rowOff>553250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34801" y="114300"/>
          <a:ext cx="1676400" cy="438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628651</xdr:colOff>
      <xdr:row>0</xdr:row>
      <xdr:rowOff>143251</xdr:rowOff>
    </xdr:from>
    <xdr:to>
      <xdr:col>1</xdr:col>
      <xdr:colOff>276226</xdr:colOff>
      <xdr:row>1</xdr:row>
      <xdr:rowOff>128680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AF8297-DEF4-460F-8C86-0A47FC23C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651" y="143251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8</xdr:col>
      <xdr:colOff>447676</xdr:colOff>
      <xdr:row>0</xdr:row>
      <xdr:rowOff>114300</xdr:rowOff>
    </xdr:from>
    <xdr:to>
      <xdr:col>10</xdr:col>
      <xdr:colOff>285751</xdr:colOff>
      <xdr:row>0</xdr:row>
      <xdr:rowOff>553250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2A8EFB-3A32-4A4F-B886-162FE63F3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9151" y="114300"/>
          <a:ext cx="1676400" cy="43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workbookViewId="0">
      <selection activeCell="H16" sqref="H16"/>
    </sheetView>
  </sheetViews>
  <sheetFormatPr baseColWidth="10" defaultRowHeight="15" x14ac:dyDescent="0.25"/>
  <cols>
    <col min="1" max="1" width="21.42578125" customWidth="1"/>
    <col min="2" max="2" width="25.28515625" customWidth="1"/>
    <col min="3" max="3" width="16" customWidth="1"/>
    <col min="4" max="4" width="13" customWidth="1"/>
    <col min="5" max="5" width="14.42578125" customWidth="1"/>
    <col min="6" max="7" width="15.7109375" customWidth="1"/>
    <col min="8" max="8" width="22.5703125" customWidth="1"/>
    <col min="9" max="9" width="13.7109375" bestFit="1" customWidth="1"/>
    <col min="10" max="10" width="12.5703125" bestFit="1" customWidth="1"/>
    <col min="11" max="12" width="12.5703125" customWidth="1"/>
    <col min="13" max="13" width="17.7109375" customWidth="1"/>
    <col min="14" max="14" width="13.7109375" bestFit="1" customWidth="1"/>
    <col min="15" max="15" width="21.7109375" customWidth="1"/>
  </cols>
  <sheetData>
    <row r="1" spans="1:15" ht="47.25" customHeight="1" x14ac:dyDescent="0.25">
      <c r="A1" s="51" t="s">
        <v>43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11"/>
      <c r="O1" s="11"/>
    </row>
    <row r="3" spans="1:15" x14ac:dyDescent="0.25">
      <c r="I3" s="49" t="s">
        <v>9</v>
      </c>
      <c r="J3" s="49"/>
      <c r="K3" s="49"/>
      <c r="L3" s="49"/>
      <c r="M3" s="50" t="s">
        <v>44</v>
      </c>
    </row>
    <row r="4" spans="1:15" ht="36" x14ac:dyDescent="0.25">
      <c r="A4" s="7" t="s">
        <v>0</v>
      </c>
      <c r="B4" s="7" t="s">
        <v>1</v>
      </c>
      <c r="C4" s="7" t="s">
        <v>2</v>
      </c>
      <c r="D4" s="7" t="s">
        <v>5</v>
      </c>
      <c r="E4" s="7" t="s">
        <v>6</v>
      </c>
      <c r="F4" s="7" t="s">
        <v>16</v>
      </c>
      <c r="G4" s="7" t="s">
        <v>3</v>
      </c>
      <c r="H4" s="10" t="s">
        <v>4</v>
      </c>
      <c r="I4" s="7" t="s">
        <v>10</v>
      </c>
      <c r="J4" s="7" t="s">
        <v>11</v>
      </c>
      <c r="K4" s="7" t="s">
        <v>12</v>
      </c>
      <c r="L4" s="7" t="s">
        <v>13</v>
      </c>
      <c r="M4" s="50"/>
    </row>
    <row r="5" spans="1:15" ht="24" x14ac:dyDescent="0.25">
      <c r="A5" s="20" t="s">
        <v>20</v>
      </c>
      <c r="B5" s="1" t="s">
        <v>21</v>
      </c>
      <c r="C5" s="1" t="s">
        <v>22</v>
      </c>
      <c r="D5" s="20">
        <v>734.92</v>
      </c>
      <c r="E5" s="6">
        <v>851853.28</v>
      </c>
      <c r="F5" s="6">
        <v>0</v>
      </c>
      <c r="G5" s="1" t="s">
        <v>8</v>
      </c>
      <c r="H5" s="1" t="s">
        <v>23</v>
      </c>
      <c r="I5" s="6">
        <v>0</v>
      </c>
      <c r="J5" s="6">
        <v>705356.84</v>
      </c>
      <c r="K5" s="6">
        <v>0</v>
      </c>
      <c r="L5" s="6">
        <f>J5+K5</f>
        <v>705356.84</v>
      </c>
      <c r="M5" s="1" t="s">
        <v>45</v>
      </c>
    </row>
    <row r="6" spans="1:15" ht="36" x14ac:dyDescent="0.25">
      <c r="A6" s="20" t="s">
        <v>24</v>
      </c>
      <c r="B6" s="1" t="s">
        <v>25</v>
      </c>
      <c r="C6" s="1" t="s">
        <v>7</v>
      </c>
      <c r="D6" s="20">
        <v>460.64</v>
      </c>
      <c r="E6" s="6">
        <v>472307.75</v>
      </c>
      <c r="F6" s="6">
        <v>0</v>
      </c>
      <c r="G6" s="1" t="s">
        <v>8</v>
      </c>
      <c r="H6" s="1" t="s">
        <v>26</v>
      </c>
      <c r="I6" s="6">
        <v>0</v>
      </c>
      <c r="J6" s="6">
        <v>449987.79</v>
      </c>
      <c r="K6" s="6">
        <v>0</v>
      </c>
      <c r="L6" s="6">
        <f t="shared" ref="L6:L10" si="0">J6+K6</f>
        <v>449987.79</v>
      </c>
      <c r="M6" s="1" t="s">
        <v>45</v>
      </c>
    </row>
    <row r="7" spans="1:15" ht="36" x14ac:dyDescent="0.25">
      <c r="A7" s="20" t="s">
        <v>27</v>
      </c>
      <c r="B7" s="1" t="s">
        <v>28</v>
      </c>
      <c r="C7" s="1" t="s">
        <v>29</v>
      </c>
      <c r="D7" s="20">
        <v>540.04999999999995</v>
      </c>
      <c r="E7" s="6">
        <v>533345.41</v>
      </c>
      <c r="F7" s="6">
        <v>86313.86</v>
      </c>
      <c r="G7" s="1" t="s">
        <v>8</v>
      </c>
      <c r="H7" s="1" t="s">
        <v>30</v>
      </c>
      <c r="I7" s="6">
        <v>0</v>
      </c>
      <c r="J7" s="6">
        <v>619659.28</v>
      </c>
      <c r="K7" s="6">
        <v>0</v>
      </c>
      <c r="L7" s="6">
        <f t="shared" si="0"/>
        <v>619659.28</v>
      </c>
      <c r="M7" s="1" t="s">
        <v>45</v>
      </c>
    </row>
    <row r="8" spans="1:15" ht="24" x14ac:dyDescent="0.25">
      <c r="A8" s="20" t="s">
        <v>35</v>
      </c>
      <c r="B8" s="1" t="s">
        <v>36</v>
      </c>
      <c r="C8" s="1" t="s">
        <v>37</v>
      </c>
      <c r="D8" s="20">
        <v>441.78</v>
      </c>
      <c r="E8" s="6">
        <v>275904.33</v>
      </c>
      <c r="F8" s="6">
        <v>43252.26</v>
      </c>
      <c r="G8" s="1" t="s">
        <v>8</v>
      </c>
      <c r="H8" s="1" t="s">
        <v>38</v>
      </c>
      <c r="I8" s="6">
        <v>0</v>
      </c>
      <c r="J8" s="6">
        <v>319156.59000000003</v>
      </c>
      <c r="K8" s="6">
        <v>0</v>
      </c>
      <c r="L8" s="6">
        <f t="shared" si="0"/>
        <v>319156.59000000003</v>
      </c>
      <c r="M8" s="1" t="s">
        <v>46</v>
      </c>
    </row>
    <row r="9" spans="1:15" ht="36" x14ac:dyDescent="0.25">
      <c r="A9" s="20" t="s">
        <v>31</v>
      </c>
      <c r="B9" s="1" t="s">
        <v>32</v>
      </c>
      <c r="C9" s="1" t="s">
        <v>33</v>
      </c>
      <c r="D9" s="20">
        <v>1558.04</v>
      </c>
      <c r="E9" s="6">
        <v>2408037.09</v>
      </c>
      <c r="F9" s="6">
        <v>588296.91</v>
      </c>
      <c r="G9" s="1" t="s">
        <v>8</v>
      </c>
      <c r="H9" s="1" t="s">
        <v>34</v>
      </c>
      <c r="I9" s="6">
        <v>0</v>
      </c>
      <c r="J9" s="6">
        <v>1035447.88</v>
      </c>
      <c r="K9" s="6">
        <v>1960886.12</v>
      </c>
      <c r="L9" s="6">
        <f t="shared" si="0"/>
        <v>2996334</v>
      </c>
      <c r="M9" s="1" t="s">
        <v>46</v>
      </c>
    </row>
    <row r="10" spans="1:15" ht="24" x14ac:dyDescent="0.25">
      <c r="A10" s="20" t="s">
        <v>39</v>
      </c>
      <c r="B10" s="1" t="s">
        <v>40</v>
      </c>
      <c r="C10" s="1" t="s">
        <v>41</v>
      </c>
      <c r="D10" s="20">
        <v>2403.04</v>
      </c>
      <c r="E10" s="6">
        <v>683039.59</v>
      </c>
      <c r="F10" s="6">
        <v>55583.81</v>
      </c>
      <c r="G10" s="1" t="s">
        <v>8</v>
      </c>
      <c r="H10" s="1" t="s">
        <v>42</v>
      </c>
      <c r="I10" s="6">
        <v>0</v>
      </c>
      <c r="J10" s="6">
        <v>738623.4</v>
      </c>
      <c r="K10" s="6">
        <v>0</v>
      </c>
      <c r="L10" s="6">
        <f t="shared" si="0"/>
        <v>738623.4</v>
      </c>
      <c r="M10" s="1" t="s">
        <v>46</v>
      </c>
    </row>
    <row r="11" spans="1:15" x14ac:dyDescent="0.25">
      <c r="L11" s="21">
        <f>SUM(L5:L10)</f>
        <v>5829117.9000000004</v>
      </c>
    </row>
  </sheetData>
  <mergeCells count="3">
    <mergeCell ref="I3:L3"/>
    <mergeCell ref="M3:M4"/>
    <mergeCell ref="A1:M1"/>
  </mergeCell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"/>
  <sheetViews>
    <sheetView topLeftCell="D1" workbookViewId="0">
      <selection activeCell="A2" sqref="A2"/>
    </sheetView>
  </sheetViews>
  <sheetFormatPr baseColWidth="10" defaultRowHeight="15" x14ac:dyDescent="0.25"/>
  <cols>
    <col min="1" max="1" width="26.140625" customWidth="1"/>
    <col min="2" max="2" width="37.5703125" customWidth="1"/>
    <col min="3" max="3" width="17.5703125" customWidth="1"/>
    <col min="4" max="4" width="15.5703125" customWidth="1"/>
    <col min="5" max="7" width="15.7109375" customWidth="1"/>
    <col min="8" max="8" width="15.140625" customWidth="1"/>
    <col min="9" max="9" width="21.7109375" customWidth="1"/>
    <col min="10" max="10" width="13.28515625" bestFit="1" customWidth="1"/>
    <col min="11" max="15" width="12.28515625" bestFit="1" customWidth="1"/>
    <col min="16" max="16" width="13.28515625" bestFit="1" customWidth="1"/>
  </cols>
  <sheetData>
    <row r="1" spans="1:16" ht="47.25" customHeight="1" x14ac:dyDescent="0.25">
      <c r="A1" s="51" t="s">
        <v>19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3" spans="1:16" x14ac:dyDescent="0.25">
      <c r="J3" s="52" t="s">
        <v>9</v>
      </c>
      <c r="K3" s="53"/>
      <c r="L3" s="53"/>
      <c r="M3" s="53"/>
      <c r="N3" s="53"/>
      <c r="O3" s="53"/>
      <c r="P3" s="54"/>
    </row>
    <row r="4" spans="1:16" ht="36" x14ac:dyDescent="0.25">
      <c r="A4" s="7" t="s">
        <v>0</v>
      </c>
      <c r="B4" s="7" t="s">
        <v>1</v>
      </c>
      <c r="C4" s="7" t="s">
        <v>2</v>
      </c>
      <c r="D4" s="7" t="s">
        <v>5</v>
      </c>
      <c r="E4" s="7" t="s">
        <v>6</v>
      </c>
      <c r="F4" s="7" t="s">
        <v>16</v>
      </c>
      <c r="G4" s="7" t="s">
        <v>17</v>
      </c>
      <c r="H4" s="7" t="s">
        <v>3</v>
      </c>
      <c r="I4" s="10" t="s">
        <v>4</v>
      </c>
      <c r="J4" s="7" t="s">
        <v>10</v>
      </c>
      <c r="K4" s="7" t="s">
        <v>11</v>
      </c>
      <c r="L4" s="7" t="s">
        <v>12</v>
      </c>
      <c r="M4" s="7" t="s">
        <v>14</v>
      </c>
      <c r="N4" s="7" t="s">
        <v>15</v>
      </c>
      <c r="O4" s="7" t="s">
        <v>18</v>
      </c>
      <c r="P4" s="7" t="s">
        <v>13</v>
      </c>
    </row>
    <row r="5" spans="1:16" x14ac:dyDescent="0.25">
      <c r="A5" s="1"/>
      <c r="B5" s="1"/>
      <c r="C5" s="1"/>
      <c r="D5" s="2"/>
      <c r="E5" s="6"/>
      <c r="F5" s="6"/>
      <c r="G5" s="6"/>
      <c r="H5" s="1"/>
      <c r="I5" s="9"/>
      <c r="J5" s="6"/>
      <c r="K5" s="16"/>
      <c r="L5" s="16"/>
      <c r="M5" s="16"/>
      <c r="N5" s="16"/>
      <c r="O5" s="16"/>
      <c r="P5" s="6"/>
    </row>
    <row r="6" spans="1:16" x14ac:dyDescent="0.25">
      <c r="A6" s="55"/>
      <c r="B6" s="55"/>
      <c r="C6" s="55"/>
      <c r="D6" s="8"/>
      <c r="E6" s="6"/>
      <c r="F6" s="6"/>
      <c r="G6" s="6"/>
      <c r="H6" s="1"/>
      <c r="I6" s="9"/>
      <c r="J6" s="6"/>
      <c r="K6" s="6"/>
      <c r="L6" s="6"/>
      <c r="M6" s="6"/>
      <c r="N6" s="6"/>
      <c r="O6" s="6"/>
      <c r="P6" s="6"/>
    </row>
    <row r="7" spans="1:16" x14ac:dyDescent="0.25">
      <c r="A7" s="55"/>
      <c r="B7" s="55"/>
      <c r="C7" s="55"/>
      <c r="D7" s="8"/>
      <c r="E7" s="6"/>
      <c r="F7" s="6"/>
      <c r="G7" s="6"/>
      <c r="H7" s="1"/>
      <c r="I7" s="9"/>
      <c r="J7" s="6"/>
      <c r="K7" s="6"/>
      <c r="L7" s="6"/>
      <c r="M7" s="6"/>
      <c r="N7" s="6"/>
      <c r="O7" s="6"/>
      <c r="P7" s="6"/>
    </row>
    <row r="8" spans="1:16" ht="39.75" customHeight="1" x14ac:dyDescent="0.25">
      <c r="A8" s="55"/>
      <c r="B8" s="55"/>
      <c r="C8" s="55"/>
      <c r="D8" s="8"/>
      <c r="E8" s="6"/>
      <c r="F8" s="6"/>
      <c r="G8" s="6"/>
      <c r="H8" s="1"/>
      <c r="I8" s="1"/>
      <c r="J8" s="6"/>
      <c r="K8" s="6"/>
      <c r="L8" s="6"/>
      <c r="M8" s="6"/>
      <c r="N8" s="6"/>
      <c r="O8" s="6"/>
      <c r="P8" s="6"/>
    </row>
    <row r="9" spans="1:16" ht="39.75" customHeight="1" x14ac:dyDescent="0.25">
      <c r="A9" s="1"/>
      <c r="B9" s="1"/>
      <c r="C9" s="1"/>
      <c r="D9" s="2"/>
      <c r="E9" s="6"/>
      <c r="F9" s="6"/>
      <c r="G9" s="6"/>
      <c r="H9" s="1"/>
      <c r="I9" s="1"/>
      <c r="J9" s="6"/>
      <c r="K9" s="6"/>
      <c r="L9" s="6"/>
      <c r="M9" s="6"/>
      <c r="N9" s="6"/>
      <c r="O9" s="19"/>
      <c r="P9" s="6"/>
    </row>
    <row r="10" spans="1:16" ht="39.75" customHeight="1" x14ac:dyDescent="0.25">
      <c r="A10" s="1"/>
      <c r="B10" s="1"/>
      <c r="C10" s="1"/>
      <c r="D10" s="8"/>
      <c r="E10" s="6"/>
      <c r="F10" s="6"/>
      <c r="G10" s="6"/>
      <c r="H10" s="1"/>
      <c r="I10" s="1"/>
      <c r="J10" s="6"/>
      <c r="K10" s="6"/>
      <c r="L10" s="6"/>
      <c r="M10" s="6"/>
      <c r="N10" s="6"/>
      <c r="O10" s="19"/>
      <c r="P10" s="6"/>
    </row>
    <row r="11" spans="1:16" x14ac:dyDescent="0.25">
      <c r="A11" s="3"/>
      <c r="B11" s="3"/>
      <c r="C11" s="3"/>
      <c r="D11" s="3"/>
      <c r="E11" s="13">
        <f>SUM(E5:E10)</f>
        <v>0</v>
      </c>
      <c r="F11" s="17"/>
      <c r="G11" s="13">
        <f>SUM(G5:G10)</f>
        <v>0</v>
      </c>
      <c r="H11" s="3"/>
      <c r="I11" s="3"/>
      <c r="J11" s="18">
        <f>SUM(J5:J10)</f>
        <v>0</v>
      </c>
      <c r="K11" s="18">
        <f t="shared" ref="K11:O11" si="0">SUM(K5:K10)</f>
        <v>0</v>
      </c>
      <c r="L11" s="18">
        <f t="shared" si="0"/>
        <v>0</v>
      </c>
      <c r="M11" s="18">
        <f t="shared" si="0"/>
        <v>0</v>
      </c>
      <c r="N11" s="18">
        <f t="shared" si="0"/>
        <v>0</v>
      </c>
      <c r="O11" s="18">
        <f t="shared" si="0"/>
        <v>0</v>
      </c>
      <c r="P11" s="14">
        <f>SUM(P5:P10)</f>
        <v>0</v>
      </c>
    </row>
  </sheetData>
  <mergeCells count="5">
    <mergeCell ref="A1:P1"/>
    <mergeCell ref="J3:P3"/>
    <mergeCell ref="A6:C6"/>
    <mergeCell ref="A7:C7"/>
    <mergeCell ref="A8:C8"/>
  </mergeCells>
  <pageMargins left="0.7" right="0.7" top="0.75" bottom="0.75" header="0.3" footer="0.3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3"/>
  <sheetViews>
    <sheetView topLeftCell="D19" workbookViewId="0">
      <selection activeCell="D29" sqref="D29"/>
    </sheetView>
  </sheetViews>
  <sheetFormatPr baseColWidth="10" defaultRowHeight="15" x14ac:dyDescent="0.25"/>
  <cols>
    <col min="1" max="1" width="26.140625" customWidth="1"/>
    <col min="2" max="2" width="37.5703125" customWidth="1"/>
    <col min="3" max="3" width="17.5703125" customWidth="1"/>
    <col min="4" max="4" width="15.5703125" customWidth="1"/>
    <col min="5" max="7" width="15.7109375" customWidth="1"/>
    <col min="8" max="8" width="15.140625" customWidth="1"/>
    <col min="9" max="9" width="21.7109375" customWidth="1"/>
    <col min="10" max="10" width="13.28515625" bestFit="1" customWidth="1"/>
    <col min="11" max="13" width="12.28515625" bestFit="1" customWidth="1"/>
    <col min="15" max="15" width="13.28515625" bestFit="1" customWidth="1"/>
  </cols>
  <sheetData>
    <row r="1" spans="1:15" ht="47.25" customHeight="1" x14ac:dyDescent="0.25">
      <c r="A1" s="51" t="s">
        <v>19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3" spans="1:15" x14ac:dyDescent="0.25">
      <c r="J3" s="52" t="s">
        <v>9</v>
      </c>
      <c r="K3" s="53"/>
      <c r="L3" s="53"/>
      <c r="M3" s="53"/>
      <c r="N3" s="53"/>
      <c r="O3" s="54"/>
    </row>
    <row r="4" spans="1:15" ht="36" x14ac:dyDescent="0.25">
      <c r="A4" s="7" t="s">
        <v>0</v>
      </c>
      <c r="B4" s="7" t="s">
        <v>1</v>
      </c>
      <c r="C4" s="7" t="s">
        <v>2</v>
      </c>
      <c r="D4" s="7" t="s">
        <v>5</v>
      </c>
      <c r="E4" s="7" t="s">
        <v>6</v>
      </c>
      <c r="F4" s="7" t="s">
        <v>16</v>
      </c>
      <c r="G4" s="7" t="s">
        <v>17</v>
      </c>
      <c r="H4" s="7" t="s">
        <v>3</v>
      </c>
      <c r="I4" s="10" t="s">
        <v>4</v>
      </c>
      <c r="J4" s="7" t="s">
        <v>10</v>
      </c>
      <c r="K4" s="7" t="s">
        <v>11</v>
      </c>
      <c r="L4" s="7" t="s">
        <v>12</v>
      </c>
      <c r="M4" s="7" t="s">
        <v>14</v>
      </c>
      <c r="N4" s="7" t="s">
        <v>15</v>
      </c>
      <c r="O4" s="7" t="s">
        <v>13</v>
      </c>
    </row>
    <row r="5" spans="1:15" x14ac:dyDescent="0.25">
      <c r="A5" s="1"/>
      <c r="B5" s="1"/>
      <c r="C5" s="1"/>
      <c r="D5" s="2"/>
      <c r="E5" s="6"/>
      <c r="F5" s="6"/>
      <c r="G5" s="6"/>
      <c r="H5" s="1"/>
      <c r="I5" s="9"/>
      <c r="J5" s="6"/>
      <c r="K5" s="16"/>
      <c r="L5" s="16"/>
      <c r="M5" s="16"/>
      <c r="N5" s="16"/>
      <c r="O5" s="6"/>
    </row>
    <row r="6" spans="1:15" x14ac:dyDescent="0.25">
      <c r="A6" s="1"/>
      <c r="B6" s="1"/>
      <c r="C6" s="1"/>
      <c r="D6" s="2"/>
      <c r="E6" s="6"/>
      <c r="F6" s="6"/>
      <c r="G6" s="6"/>
      <c r="H6" s="1"/>
      <c r="I6" s="9"/>
      <c r="J6" s="6"/>
      <c r="K6" s="16"/>
      <c r="L6" s="16"/>
      <c r="M6" s="16"/>
      <c r="N6" s="16"/>
      <c r="O6" s="6"/>
    </row>
    <row r="7" spans="1:15" x14ac:dyDescent="0.25">
      <c r="A7" s="1"/>
      <c r="B7" s="1"/>
      <c r="C7" s="1"/>
      <c r="D7" s="2"/>
      <c r="E7" s="6"/>
      <c r="F7" s="6"/>
      <c r="G7" s="6"/>
      <c r="H7" s="1"/>
      <c r="I7" s="9"/>
      <c r="J7" s="6"/>
      <c r="K7" s="16"/>
      <c r="L7" s="16"/>
      <c r="M7" s="16"/>
      <c r="N7" s="16"/>
      <c r="O7" s="6"/>
    </row>
    <row r="8" spans="1:15" x14ac:dyDescent="0.25">
      <c r="A8" s="1"/>
      <c r="B8" s="1"/>
      <c r="C8" s="1"/>
      <c r="D8" s="2"/>
      <c r="E8" s="6"/>
      <c r="F8" s="6"/>
      <c r="G8" s="6"/>
      <c r="H8" s="1"/>
      <c r="I8" s="9"/>
      <c r="J8" s="6"/>
      <c r="K8" s="16"/>
      <c r="L8" s="16"/>
      <c r="M8" s="16"/>
      <c r="N8" s="16"/>
      <c r="O8" s="6"/>
    </row>
    <row r="9" spans="1:15" x14ac:dyDescent="0.25">
      <c r="A9" s="1"/>
      <c r="B9" s="1"/>
      <c r="C9" s="1"/>
      <c r="D9" s="2"/>
      <c r="E9" s="6"/>
      <c r="F9" s="6"/>
      <c r="G9" s="6"/>
      <c r="H9" s="1"/>
      <c r="I9" s="9"/>
      <c r="J9" s="6"/>
      <c r="K9" s="16"/>
      <c r="L9" s="16"/>
      <c r="M9" s="16"/>
      <c r="N9" s="16"/>
      <c r="O9" s="6"/>
    </row>
    <row r="10" spans="1:15" x14ac:dyDescent="0.25">
      <c r="A10" s="1"/>
      <c r="B10" s="1"/>
      <c r="C10" s="1"/>
      <c r="D10" s="2"/>
      <c r="E10" s="6"/>
      <c r="F10" s="6"/>
      <c r="G10" s="6"/>
      <c r="H10" s="1"/>
      <c r="I10" s="9"/>
      <c r="J10" s="6"/>
      <c r="K10" s="16"/>
      <c r="L10" s="16"/>
      <c r="M10" s="16"/>
      <c r="N10" s="16"/>
      <c r="O10" s="6"/>
    </row>
    <row r="11" spans="1:15" x14ac:dyDescent="0.25">
      <c r="A11" s="1"/>
      <c r="B11" s="1"/>
      <c r="C11" s="1"/>
      <c r="D11" s="2"/>
      <c r="E11" s="6"/>
      <c r="F11" s="6"/>
      <c r="G11" s="6"/>
      <c r="H11" s="1"/>
      <c r="I11" s="9"/>
      <c r="J11" s="6"/>
      <c r="K11" s="16"/>
      <c r="L11" s="16"/>
      <c r="M11" s="16"/>
      <c r="N11" s="16"/>
      <c r="O11" s="6"/>
    </row>
    <row r="12" spans="1:15" x14ac:dyDescent="0.25">
      <c r="A12" s="1"/>
      <c r="B12" s="1"/>
      <c r="C12" s="1"/>
      <c r="D12" s="2"/>
      <c r="E12" s="6"/>
      <c r="F12" s="6"/>
      <c r="G12" s="6"/>
      <c r="H12" s="1"/>
      <c r="I12" s="9"/>
      <c r="J12" s="6"/>
      <c r="K12" s="16"/>
      <c r="L12" s="16"/>
      <c r="M12" s="16"/>
      <c r="N12" s="16"/>
      <c r="O12" s="6"/>
    </row>
    <row r="13" spans="1:15" x14ac:dyDescent="0.25">
      <c r="A13" s="1"/>
      <c r="B13" s="1"/>
      <c r="C13" s="1"/>
      <c r="D13" s="2"/>
      <c r="E13" s="6"/>
      <c r="F13" s="6"/>
      <c r="G13" s="6"/>
      <c r="H13" s="1"/>
      <c r="I13" s="9"/>
      <c r="J13" s="6"/>
      <c r="K13" s="16"/>
      <c r="L13" s="16"/>
      <c r="M13" s="16"/>
      <c r="N13" s="16"/>
      <c r="O13" s="6"/>
    </row>
    <row r="14" spans="1:15" x14ac:dyDescent="0.25">
      <c r="A14" s="1"/>
      <c r="B14" s="1"/>
      <c r="C14" s="1"/>
      <c r="D14" s="2"/>
      <c r="E14" s="6"/>
      <c r="F14" s="6"/>
      <c r="G14" s="6"/>
      <c r="H14" s="1"/>
      <c r="I14" s="9"/>
      <c r="J14" s="6"/>
      <c r="K14" s="16"/>
      <c r="L14" s="16"/>
      <c r="M14" s="16"/>
      <c r="N14" s="16"/>
      <c r="O14" s="6"/>
    </row>
    <row r="15" spans="1:15" x14ac:dyDescent="0.25">
      <c r="A15" s="1"/>
      <c r="B15" s="1"/>
      <c r="C15" s="1"/>
      <c r="D15" s="2"/>
      <c r="E15" s="6"/>
      <c r="F15" s="6"/>
      <c r="G15" s="6"/>
      <c r="H15" s="1"/>
      <c r="I15" s="9"/>
      <c r="J15" s="6"/>
      <c r="K15" s="16"/>
      <c r="L15" s="16"/>
      <c r="M15" s="16"/>
      <c r="N15" s="16"/>
      <c r="O15" s="6"/>
    </row>
    <row r="16" spans="1:15" x14ac:dyDescent="0.25">
      <c r="A16" s="1"/>
      <c r="B16" s="1"/>
      <c r="C16" s="1"/>
      <c r="D16" s="2"/>
      <c r="E16" s="6"/>
      <c r="F16" s="6"/>
      <c r="G16" s="6"/>
      <c r="H16" s="1"/>
      <c r="I16" s="9"/>
      <c r="J16" s="6"/>
      <c r="K16" s="16"/>
      <c r="L16" s="16"/>
      <c r="M16" s="16"/>
      <c r="N16" s="16"/>
      <c r="O16" s="6"/>
    </row>
    <row r="17" spans="1:15" x14ac:dyDescent="0.25">
      <c r="A17" s="1"/>
      <c r="B17" s="1"/>
      <c r="C17" s="1"/>
      <c r="D17" s="2"/>
      <c r="E17" s="6"/>
      <c r="F17" s="6"/>
      <c r="G17" s="6"/>
      <c r="H17" s="1"/>
      <c r="I17" s="9"/>
      <c r="J17" s="6"/>
      <c r="K17" s="16"/>
      <c r="L17" s="16"/>
      <c r="M17" s="16"/>
      <c r="N17" s="16"/>
      <c r="O17" s="6"/>
    </row>
    <row r="18" spans="1:15" x14ac:dyDescent="0.25">
      <c r="A18" s="1"/>
      <c r="B18" s="1"/>
      <c r="C18" s="1"/>
      <c r="D18" s="2"/>
      <c r="E18" s="6"/>
      <c r="F18" s="6"/>
      <c r="G18" s="6"/>
      <c r="H18" s="1"/>
      <c r="I18" s="9"/>
      <c r="J18" s="6"/>
      <c r="K18" s="16"/>
      <c r="L18" s="16"/>
      <c r="M18" s="16"/>
      <c r="N18" s="16"/>
      <c r="O18" s="6"/>
    </row>
    <row r="19" spans="1:15" x14ac:dyDescent="0.25">
      <c r="A19" s="4"/>
      <c r="B19" s="4"/>
      <c r="C19" s="4"/>
      <c r="D19" s="5"/>
      <c r="E19" s="6"/>
      <c r="F19" s="6"/>
      <c r="G19" s="6"/>
      <c r="H19" s="1"/>
      <c r="I19" s="9"/>
      <c r="J19" s="6"/>
      <c r="K19" s="16"/>
      <c r="L19" s="16"/>
      <c r="M19" s="16"/>
      <c r="N19" s="16"/>
      <c r="O19" s="6"/>
    </row>
    <row r="20" spans="1:15" x14ac:dyDescent="0.25">
      <c r="A20" s="55"/>
      <c r="B20" s="55"/>
      <c r="C20" s="55"/>
      <c r="D20" s="8"/>
      <c r="E20" s="6"/>
      <c r="F20" s="6"/>
      <c r="G20" s="6"/>
      <c r="H20" s="1"/>
      <c r="I20" s="9"/>
      <c r="J20" s="6"/>
      <c r="K20" s="6"/>
      <c r="L20" s="6"/>
      <c r="M20" s="6"/>
      <c r="N20" s="6"/>
      <c r="O20" s="6"/>
    </row>
    <row r="21" spans="1:15" x14ac:dyDescent="0.25">
      <c r="A21" s="55"/>
      <c r="B21" s="55"/>
      <c r="C21" s="55"/>
      <c r="D21" s="8"/>
      <c r="E21" s="6"/>
      <c r="F21" s="6"/>
      <c r="G21" s="6"/>
      <c r="H21" s="1"/>
      <c r="I21" s="9"/>
      <c r="J21" s="6"/>
      <c r="K21" s="6"/>
      <c r="L21" s="6"/>
      <c r="M21" s="6"/>
      <c r="N21" s="6"/>
      <c r="O21" s="6"/>
    </row>
    <row r="22" spans="1:15" ht="39.75" customHeight="1" x14ac:dyDescent="0.25">
      <c r="A22" s="55"/>
      <c r="B22" s="55"/>
      <c r="C22" s="55"/>
      <c r="D22" s="8"/>
      <c r="E22" s="6"/>
      <c r="F22" s="6"/>
      <c r="G22" s="6"/>
      <c r="H22" s="1"/>
      <c r="I22" s="1"/>
      <c r="J22" s="6"/>
      <c r="K22" s="6"/>
      <c r="L22" s="6"/>
      <c r="M22" s="6"/>
      <c r="N22" s="6"/>
      <c r="O22" s="6"/>
    </row>
    <row r="23" spans="1:15" x14ac:dyDescent="0.25">
      <c r="A23" s="3"/>
      <c r="B23" s="3"/>
      <c r="C23" s="3"/>
      <c r="D23" s="3"/>
      <c r="E23" s="13">
        <f>SUM(E5:E22)</f>
        <v>0</v>
      </c>
      <c r="F23" s="17"/>
      <c r="G23" s="12">
        <f>SUM(G5:G22)</f>
        <v>0</v>
      </c>
      <c r="H23" s="3"/>
      <c r="I23" s="3"/>
      <c r="J23" s="15">
        <f>SUM(J5:J22)</f>
        <v>0</v>
      </c>
      <c r="K23" s="15">
        <f t="shared" ref="K23:N23" si="0">SUM(K5:K22)</f>
        <v>0</v>
      </c>
      <c r="L23" s="15">
        <f t="shared" si="0"/>
        <v>0</v>
      </c>
      <c r="M23" s="15">
        <f t="shared" si="0"/>
        <v>0</v>
      </c>
      <c r="N23" s="15">
        <f t="shared" si="0"/>
        <v>0</v>
      </c>
      <c r="O23" s="14">
        <f>SUM(O5:O22)</f>
        <v>0</v>
      </c>
    </row>
  </sheetData>
  <mergeCells count="5">
    <mergeCell ref="J3:O3"/>
    <mergeCell ref="A20:C20"/>
    <mergeCell ref="A21:C21"/>
    <mergeCell ref="A1:O1"/>
    <mergeCell ref="A22:C22"/>
  </mergeCells>
  <pageMargins left="0.7" right="0.7" top="0.75" bottom="0.75" header="0.3" footer="0.3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tabSelected="1" workbookViewId="0">
      <selection activeCell="G5" sqref="G5"/>
    </sheetView>
  </sheetViews>
  <sheetFormatPr baseColWidth="10" defaultRowHeight="15" x14ac:dyDescent="0.25"/>
  <cols>
    <col min="1" max="1" width="31.7109375" customWidth="1"/>
    <col min="2" max="2" width="24.28515625" customWidth="1"/>
    <col min="3" max="3" width="20.85546875" customWidth="1"/>
    <col min="4" max="4" width="19.5703125" customWidth="1"/>
    <col min="5" max="5" width="18.140625" customWidth="1"/>
    <col min="6" max="6" width="18.7109375" customWidth="1"/>
    <col min="7" max="7" width="52.5703125" bestFit="1" customWidth="1"/>
    <col min="8" max="9" width="14.140625" bestFit="1" customWidth="1"/>
    <col min="10" max="10" width="13" customWidth="1"/>
    <col min="11" max="11" width="12.7109375" bestFit="1" customWidth="1"/>
    <col min="12" max="12" width="12.42578125" customWidth="1"/>
    <col min="13" max="13" width="13.140625" customWidth="1"/>
    <col min="14" max="14" width="13.7109375" customWidth="1"/>
    <col min="15" max="15" width="13.28515625" customWidth="1"/>
    <col min="16" max="16" width="14.140625" bestFit="1" customWidth="1"/>
  </cols>
  <sheetData>
    <row r="1" spans="1:16" ht="54" customHeight="1" x14ac:dyDescent="0.25">
      <c r="A1" s="51" t="s">
        <v>122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6" x14ac:dyDescent="0.25">
      <c r="A2" s="58" t="s">
        <v>118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24" x14ac:dyDescent="0.25">
      <c r="A3" s="7" t="s">
        <v>0</v>
      </c>
      <c r="B3" s="7" t="s">
        <v>1</v>
      </c>
      <c r="C3" s="7" t="s">
        <v>2</v>
      </c>
      <c r="D3" s="7" t="s">
        <v>5</v>
      </c>
      <c r="E3" s="7" t="s">
        <v>6</v>
      </c>
      <c r="F3" s="7" t="s">
        <v>3</v>
      </c>
      <c r="G3" s="10" t="s">
        <v>4</v>
      </c>
      <c r="H3" s="7" t="s">
        <v>10</v>
      </c>
      <c r="I3" s="7" t="s">
        <v>11</v>
      </c>
      <c r="J3" s="7" t="s">
        <v>12</v>
      </c>
      <c r="K3" s="7" t="s">
        <v>89</v>
      </c>
      <c r="L3" s="7" t="s">
        <v>96</v>
      </c>
      <c r="M3" s="7" t="s">
        <v>97</v>
      </c>
      <c r="N3" s="7" t="s">
        <v>98</v>
      </c>
      <c r="O3" s="7" t="s">
        <v>99</v>
      </c>
      <c r="P3" s="7" t="s">
        <v>13</v>
      </c>
    </row>
    <row r="4" spans="1:16" ht="45" x14ac:dyDescent="0.25">
      <c r="A4" s="23" t="s">
        <v>66</v>
      </c>
      <c r="B4" s="1" t="s">
        <v>59</v>
      </c>
      <c r="C4" s="24" t="s">
        <v>48</v>
      </c>
      <c r="D4" s="22" t="s">
        <v>52</v>
      </c>
      <c r="E4" s="26">
        <v>1313006.3700000001</v>
      </c>
      <c r="F4" s="20" t="s">
        <v>72</v>
      </c>
      <c r="G4" s="27" t="s">
        <v>73</v>
      </c>
      <c r="H4" s="6">
        <v>0</v>
      </c>
      <c r="I4" s="28">
        <v>454297.09</v>
      </c>
      <c r="J4" s="6">
        <v>857562.2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f>H4+I4+J4</f>
        <v>1311859.29</v>
      </c>
    </row>
    <row r="5" spans="1:16" ht="30" x14ac:dyDescent="0.25">
      <c r="A5" s="23" t="s">
        <v>67</v>
      </c>
      <c r="B5" s="1" t="s">
        <v>60</v>
      </c>
      <c r="C5" s="24" t="s">
        <v>49</v>
      </c>
      <c r="D5" s="22" t="s">
        <v>53</v>
      </c>
      <c r="E5" s="26">
        <v>245478.57</v>
      </c>
      <c r="F5" s="20" t="s">
        <v>72</v>
      </c>
      <c r="G5" s="27" t="s">
        <v>74</v>
      </c>
      <c r="H5" s="6">
        <v>0</v>
      </c>
      <c r="I5" s="6">
        <v>245347.56000000003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f>I5</f>
        <v>245347.56000000003</v>
      </c>
    </row>
    <row r="6" spans="1:16" x14ac:dyDescent="0.25">
      <c r="A6" s="23" t="s">
        <v>47</v>
      </c>
      <c r="B6" s="1" t="s">
        <v>61</v>
      </c>
      <c r="C6" s="1" t="s">
        <v>61</v>
      </c>
      <c r="D6" s="22" t="s">
        <v>54</v>
      </c>
      <c r="E6" s="26">
        <v>1980000</v>
      </c>
      <c r="F6" s="20" t="s">
        <v>72</v>
      </c>
      <c r="G6" s="27" t="s">
        <v>75</v>
      </c>
      <c r="H6" s="6">
        <v>792000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f>H6+I6+J6</f>
        <v>792000</v>
      </c>
    </row>
    <row r="7" spans="1:16" ht="45" x14ac:dyDescent="0.25">
      <c r="A7" s="23" t="s">
        <v>68</v>
      </c>
      <c r="B7" s="1" t="s">
        <v>62</v>
      </c>
      <c r="C7" s="24" t="s">
        <v>50</v>
      </c>
      <c r="D7" s="22" t="s">
        <v>55</v>
      </c>
      <c r="E7" s="26">
        <v>980977.69</v>
      </c>
      <c r="F7" s="20" t="s">
        <v>72</v>
      </c>
      <c r="G7" s="27" t="s">
        <v>76</v>
      </c>
      <c r="H7" s="26">
        <v>294293.3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f>H7+I7+J7</f>
        <v>294293.3</v>
      </c>
    </row>
    <row r="8" spans="1:16" ht="30" x14ac:dyDescent="0.25">
      <c r="A8" s="23" t="s">
        <v>69</v>
      </c>
      <c r="B8" s="1" t="s">
        <v>63</v>
      </c>
      <c r="C8" s="24" t="s">
        <v>80</v>
      </c>
      <c r="D8" s="22" t="s">
        <v>56</v>
      </c>
      <c r="E8" s="26">
        <v>1336654.6599999999</v>
      </c>
      <c r="F8" s="20" t="s">
        <v>72</v>
      </c>
      <c r="G8" s="27" t="s">
        <v>77</v>
      </c>
      <c r="H8" s="26">
        <v>400996.39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f>H8+I8+J8</f>
        <v>400996.39</v>
      </c>
    </row>
    <row r="9" spans="1:16" ht="45" x14ac:dyDescent="0.25">
      <c r="A9" s="23" t="s">
        <v>70</v>
      </c>
      <c r="B9" s="1" t="s">
        <v>64</v>
      </c>
      <c r="C9" s="24" t="s">
        <v>51</v>
      </c>
      <c r="D9" s="22" t="s">
        <v>57</v>
      </c>
      <c r="E9" s="26">
        <v>801168.12</v>
      </c>
      <c r="F9" s="20" t="s">
        <v>72</v>
      </c>
      <c r="G9" s="27" t="s">
        <v>77</v>
      </c>
      <c r="H9" s="26">
        <v>240350.43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f>H9+I9+J9</f>
        <v>240350.43</v>
      </c>
    </row>
    <row r="10" spans="1:16" ht="45" x14ac:dyDescent="0.25">
      <c r="A10" s="23" t="s">
        <v>71</v>
      </c>
      <c r="B10" s="27" t="s">
        <v>65</v>
      </c>
      <c r="C10" s="20" t="s">
        <v>22</v>
      </c>
      <c r="D10" s="22" t="s">
        <v>58</v>
      </c>
      <c r="E10" s="26">
        <v>442772.27</v>
      </c>
      <c r="F10" s="25" t="s">
        <v>72</v>
      </c>
      <c r="G10" s="27" t="s">
        <v>78</v>
      </c>
      <c r="H10" s="26">
        <v>132831.67999999999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f>H10+I10+J10</f>
        <v>132831.67999999999</v>
      </c>
    </row>
    <row r="11" spans="1:16" x14ac:dyDescent="0.25">
      <c r="A11" s="56" t="s">
        <v>119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</row>
    <row r="12" spans="1:16" ht="45" x14ac:dyDescent="0.25">
      <c r="A12" s="23" t="s">
        <v>66</v>
      </c>
      <c r="B12" s="1" t="s">
        <v>59</v>
      </c>
      <c r="C12" s="24" t="s">
        <v>48</v>
      </c>
      <c r="D12" s="22" t="s">
        <v>52</v>
      </c>
      <c r="E12" s="26">
        <v>1313006.3700000001</v>
      </c>
      <c r="F12" s="20" t="s">
        <v>72</v>
      </c>
      <c r="G12" s="27" t="s">
        <v>73</v>
      </c>
      <c r="H12" s="6">
        <v>0</v>
      </c>
      <c r="I12" s="28">
        <v>454297.09</v>
      </c>
      <c r="J12" s="6">
        <v>857562.2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f>H12+I12+J12</f>
        <v>1311859.29</v>
      </c>
    </row>
    <row r="13" spans="1:16" ht="30" x14ac:dyDescent="0.25">
      <c r="A13" s="23" t="s">
        <v>67</v>
      </c>
      <c r="B13" s="1" t="s">
        <v>60</v>
      </c>
      <c r="C13" s="24" t="s">
        <v>49</v>
      </c>
      <c r="D13" s="22" t="s">
        <v>53</v>
      </c>
      <c r="E13" s="26">
        <v>245478.57</v>
      </c>
      <c r="F13" s="20" t="s">
        <v>72</v>
      </c>
      <c r="G13" s="27" t="s">
        <v>74</v>
      </c>
      <c r="H13" s="6">
        <v>0</v>
      </c>
      <c r="I13" s="6">
        <v>245347.56000000003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f>I13</f>
        <v>245347.56000000003</v>
      </c>
    </row>
    <row r="14" spans="1:16" x14ac:dyDescent="0.25">
      <c r="A14" s="23" t="s">
        <v>47</v>
      </c>
      <c r="B14" s="1" t="s">
        <v>61</v>
      </c>
      <c r="C14" s="1" t="s">
        <v>61</v>
      </c>
      <c r="D14" s="22" t="s">
        <v>54</v>
      </c>
      <c r="E14" s="26">
        <v>1980000</v>
      </c>
      <c r="F14" s="20" t="s">
        <v>72</v>
      </c>
      <c r="G14" s="27" t="s">
        <v>75</v>
      </c>
      <c r="H14" s="6">
        <v>792000</v>
      </c>
      <c r="I14" s="41">
        <v>474305.34</v>
      </c>
      <c r="J14" s="39">
        <v>525188.66</v>
      </c>
      <c r="K14" s="39">
        <v>181678.39</v>
      </c>
      <c r="L14" s="6">
        <v>0</v>
      </c>
      <c r="M14" s="6">
        <v>0</v>
      </c>
      <c r="N14" s="6">
        <v>0</v>
      </c>
      <c r="O14" s="6">
        <v>0</v>
      </c>
      <c r="P14" s="40">
        <f>SUM(H14:K14)</f>
        <v>1973172.3900000001</v>
      </c>
    </row>
    <row r="15" spans="1:16" ht="45" x14ac:dyDescent="0.25">
      <c r="A15" s="23" t="s">
        <v>68</v>
      </c>
      <c r="B15" s="1" t="s">
        <v>62</v>
      </c>
      <c r="C15" s="24" t="s">
        <v>50</v>
      </c>
      <c r="D15" s="22" t="s">
        <v>55</v>
      </c>
      <c r="E15" s="26">
        <v>980977.69</v>
      </c>
      <c r="F15" s="20" t="s">
        <v>72</v>
      </c>
      <c r="G15" s="27" t="s">
        <v>76</v>
      </c>
      <c r="H15" s="26">
        <v>294293.3</v>
      </c>
      <c r="I15" s="26">
        <v>100769</v>
      </c>
      <c r="J15" s="39">
        <v>582531.77800000005</v>
      </c>
      <c r="K15" s="39">
        <v>77869.919999999998</v>
      </c>
      <c r="L15" s="6">
        <v>0</v>
      </c>
      <c r="M15" s="6">
        <v>0</v>
      </c>
      <c r="N15" s="6">
        <v>0</v>
      </c>
      <c r="O15" s="6">
        <v>0</v>
      </c>
      <c r="P15" s="40">
        <f>SUM(H15:K15)</f>
        <v>1055463.9979999999</v>
      </c>
    </row>
    <row r="16" spans="1:16" ht="30" x14ac:dyDescent="0.25">
      <c r="A16" s="23" t="s">
        <v>69</v>
      </c>
      <c r="B16" s="1" t="s">
        <v>63</v>
      </c>
      <c r="C16" s="24" t="s">
        <v>80</v>
      </c>
      <c r="D16" s="22" t="s">
        <v>56</v>
      </c>
      <c r="E16" s="26">
        <v>1336654.6599999999</v>
      </c>
      <c r="F16" s="20" t="s">
        <v>72</v>
      </c>
      <c r="G16" s="27" t="s">
        <v>77</v>
      </c>
      <c r="H16" s="26">
        <v>400996.39</v>
      </c>
      <c r="I16" s="26">
        <v>482606.4</v>
      </c>
      <c r="J16" s="39">
        <v>230828.73</v>
      </c>
      <c r="K16" s="39">
        <v>15176.1</v>
      </c>
      <c r="L16" s="6">
        <v>0</v>
      </c>
      <c r="M16" s="6">
        <v>0</v>
      </c>
      <c r="N16" s="6">
        <v>0</v>
      </c>
      <c r="O16" s="6">
        <v>0</v>
      </c>
      <c r="P16" s="40">
        <f>SUM(H16:K16)</f>
        <v>1129607.6200000001</v>
      </c>
    </row>
    <row r="17" spans="1:16" ht="45" x14ac:dyDescent="0.25">
      <c r="A17" s="23" t="s">
        <v>70</v>
      </c>
      <c r="B17" s="1" t="s">
        <v>64</v>
      </c>
      <c r="C17" s="24" t="s">
        <v>51</v>
      </c>
      <c r="D17" s="22" t="s">
        <v>57</v>
      </c>
      <c r="E17" s="26">
        <v>801168.12</v>
      </c>
      <c r="F17" s="20" t="s">
        <v>72</v>
      </c>
      <c r="G17" s="27" t="s">
        <v>77</v>
      </c>
      <c r="H17" s="26">
        <v>240350.43</v>
      </c>
      <c r="I17" s="26">
        <v>247260.19</v>
      </c>
      <c r="J17" s="39">
        <v>154606.94</v>
      </c>
      <c r="K17" s="39">
        <v>19162.349999999999</v>
      </c>
      <c r="L17" s="6">
        <v>0</v>
      </c>
      <c r="M17" s="6">
        <v>0</v>
      </c>
      <c r="N17" s="6">
        <v>0</v>
      </c>
      <c r="O17" s="6">
        <v>0</v>
      </c>
      <c r="P17" s="40">
        <f>SUM(H17:K17)</f>
        <v>661379.91</v>
      </c>
    </row>
    <row r="18" spans="1:16" ht="45" x14ac:dyDescent="0.25">
      <c r="A18" s="23" t="s">
        <v>71</v>
      </c>
      <c r="B18" s="27" t="s">
        <v>65</v>
      </c>
      <c r="C18" s="20" t="s">
        <v>22</v>
      </c>
      <c r="D18" s="22" t="s">
        <v>58</v>
      </c>
      <c r="E18" s="26">
        <v>442772.27</v>
      </c>
      <c r="F18" s="29" t="s">
        <v>72</v>
      </c>
      <c r="G18" s="27" t="s">
        <v>78</v>
      </c>
      <c r="H18" s="26">
        <v>132831.67999999999</v>
      </c>
      <c r="I18" s="26">
        <v>147804.72</v>
      </c>
      <c r="J18" s="26">
        <v>11415.27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40">
        <f>SUM(H18:K18)</f>
        <v>292051.67000000004</v>
      </c>
    </row>
    <row r="19" spans="1:16" ht="60" x14ac:dyDescent="0.25">
      <c r="A19" s="37">
        <v>72.5</v>
      </c>
      <c r="B19" s="38" t="s">
        <v>87</v>
      </c>
      <c r="C19" s="1" t="s">
        <v>29</v>
      </c>
      <c r="D19" s="32" t="s">
        <v>82</v>
      </c>
      <c r="E19" s="33">
        <v>886686.47</v>
      </c>
      <c r="F19" s="29" t="s">
        <v>72</v>
      </c>
      <c r="G19" s="35" t="s">
        <v>84</v>
      </c>
      <c r="H19" s="39">
        <v>263200.03000000003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40">
        <f>SUM(H19:K19)</f>
        <v>263200.03000000003</v>
      </c>
    </row>
    <row r="20" spans="1:16" ht="75" x14ac:dyDescent="0.25">
      <c r="A20" s="1" t="s">
        <v>86</v>
      </c>
      <c r="B20" s="38" t="s">
        <v>88</v>
      </c>
      <c r="C20" s="1" t="s">
        <v>81</v>
      </c>
      <c r="D20" s="32" t="s">
        <v>83</v>
      </c>
      <c r="E20" s="34">
        <v>1596238.12</v>
      </c>
      <c r="F20" s="29" t="s">
        <v>95</v>
      </c>
      <c r="G20" s="36" t="s">
        <v>85</v>
      </c>
      <c r="H20" s="39">
        <v>370666.67</v>
      </c>
      <c r="I20" s="39">
        <v>216442.71</v>
      </c>
      <c r="J20" s="39">
        <v>107851.89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40">
        <f>SUM(H20:K20)</f>
        <v>694961.27</v>
      </c>
    </row>
    <row r="21" spans="1:16" x14ac:dyDescent="0.25">
      <c r="A21" s="57" t="s">
        <v>120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</row>
    <row r="22" spans="1:16" ht="60" x14ac:dyDescent="0.25">
      <c r="A22" s="37">
        <v>72.5</v>
      </c>
      <c r="B22" s="38" t="s">
        <v>87</v>
      </c>
      <c r="C22" s="1" t="s">
        <v>29</v>
      </c>
      <c r="D22" s="42" t="s">
        <v>82</v>
      </c>
      <c r="E22" s="43">
        <v>886686.47</v>
      </c>
      <c r="F22" s="29" t="s">
        <v>72</v>
      </c>
      <c r="G22" s="44" t="s">
        <v>84</v>
      </c>
      <c r="H22" s="39">
        <v>263200.03000000003</v>
      </c>
      <c r="I22" s="39">
        <v>208632.45</v>
      </c>
      <c r="J22" s="39">
        <v>213542.53</v>
      </c>
      <c r="K22" s="45">
        <v>75827.679999999993</v>
      </c>
      <c r="L22" s="6">
        <v>0</v>
      </c>
      <c r="M22" s="6">
        <v>0</v>
      </c>
      <c r="N22" s="6">
        <v>0</v>
      </c>
      <c r="O22" s="6">
        <v>0</v>
      </c>
      <c r="P22" s="40">
        <f>SUM(H22:K22)</f>
        <v>761202.69</v>
      </c>
    </row>
    <row r="23" spans="1:16" ht="75" x14ac:dyDescent="0.25">
      <c r="A23" s="1" t="s">
        <v>86</v>
      </c>
      <c r="B23" s="38" t="s">
        <v>88</v>
      </c>
      <c r="C23" s="1" t="s">
        <v>81</v>
      </c>
      <c r="D23" s="42" t="s">
        <v>83</v>
      </c>
      <c r="E23" s="46">
        <v>1596238.12</v>
      </c>
      <c r="F23" s="29" t="s">
        <v>72</v>
      </c>
      <c r="G23" s="32" t="s">
        <v>85</v>
      </c>
      <c r="H23" s="39">
        <v>477540</v>
      </c>
      <c r="I23" s="39">
        <v>216442.71</v>
      </c>
      <c r="J23" s="39">
        <v>107851.89</v>
      </c>
      <c r="K23" s="39">
        <v>239826.45</v>
      </c>
      <c r="L23" s="39">
        <v>7178.91</v>
      </c>
      <c r="M23" s="39">
        <v>524629.69999999995</v>
      </c>
      <c r="N23" s="39">
        <v>12835.9</v>
      </c>
      <c r="O23" s="39">
        <v>176984.12</v>
      </c>
      <c r="P23" s="40">
        <f>SUM(H23:O23)</f>
        <v>1763289.6799999997</v>
      </c>
    </row>
    <row r="24" spans="1:16" x14ac:dyDescent="0.25">
      <c r="A24" s="59" t="s">
        <v>121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</row>
    <row r="25" spans="1:16" x14ac:dyDescent="0.25">
      <c r="A25" s="25" t="s">
        <v>101</v>
      </c>
      <c r="B25" s="25" t="s">
        <v>102</v>
      </c>
      <c r="C25" s="25" t="s">
        <v>103</v>
      </c>
      <c r="D25" s="25">
        <v>1969.87</v>
      </c>
      <c r="E25" s="26">
        <v>3770718.65</v>
      </c>
      <c r="F25" s="25" t="s">
        <v>104</v>
      </c>
      <c r="G25" s="25" t="s">
        <v>105</v>
      </c>
      <c r="H25" s="26">
        <v>1508287.46</v>
      </c>
      <c r="I25" s="26">
        <v>1963768.97</v>
      </c>
      <c r="J25" s="26">
        <v>284275.74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26">
        <v>3756332.17</v>
      </c>
    </row>
    <row r="26" spans="1:16" x14ac:dyDescent="0.25">
      <c r="A26" s="25" t="s">
        <v>106</v>
      </c>
      <c r="B26" s="25" t="s">
        <v>107</v>
      </c>
      <c r="C26" s="25" t="s">
        <v>108</v>
      </c>
      <c r="D26" s="25">
        <v>1792</v>
      </c>
      <c r="E26" s="26">
        <v>1752896.65</v>
      </c>
      <c r="F26" s="25" t="s">
        <v>104</v>
      </c>
      <c r="G26" s="25" t="s">
        <v>109</v>
      </c>
      <c r="H26" s="26">
        <v>701158.66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26">
        <v>701158.66</v>
      </c>
    </row>
    <row r="27" spans="1:16" x14ac:dyDescent="0.25">
      <c r="A27" s="25" t="s">
        <v>110</v>
      </c>
      <c r="B27" s="25" t="s">
        <v>111</v>
      </c>
      <c r="C27" s="25" t="s">
        <v>112</v>
      </c>
      <c r="D27" s="25">
        <v>384.8</v>
      </c>
      <c r="E27" s="26">
        <v>609854.54</v>
      </c>
      <c r="F27" s="25" t="s">
        <v>104</v>
      </c>
      <c r="G27" s="25" t="s">
        <v>113</v>
      </c>
      <c r="H27" s="26"/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26"/>
    </row>
    <row r="28" spans="1:16" x14ac:dyDescent="0.25">
      <c r="A28" s="25" t="s">
        <v>114</v>
      </c>
      <c r="B28" s="25" t="s">
        <v>115</v>
      </c>
      <c r="C28" s="25" t="s">
        <v>7</v>
      </c>
      <c r="D28" s="25">
        <v>2354.5</v>
      </c>
      <c r="E28" s="26">
        <v>3768624.37</v>
      </c>
      <c r="F28" s="25" t="s">
        <v>116</v>
      </c>
      <c r="G28" s="25" t="s">
        <v>117</v>
      </c>
      <c r="H28" s="26">
        <v>1507449.74</v>
      </c>
      <c r="I28" s="26">
        <v>939567.41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26">
        <f>SUM(H28:I28)</f>
        <v>2447017.15</v>
      </c>
    </row>
  </sheetData>
  <mergeCells count="5">
    <mergeCell ref="A2:P2"/>
    <mergeCell ref="A11:P11"/>
    <mergeCell ref="A21:P21"/>
    <mergeCell ref="A24:P24"/>
    <mergeCell ref="A1:L1"/>
  </mergeCells>
  <phoneticPr fontId="8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3"/>
  <sheetViews>
    <sheetView workbookViewId="0">
      <selection activeCell="A4" sqref="A4:M12"/>
    </sheetView>
  </sheetViews>
  <sheetFormatPr baseColWidth="10" defaultRowHeight="15" x14ac:dyDescent="0.25"/>
  <cols>
    <col min="1" max="1" width="26.140625" customWidth="1"/>
    <col min="2" max="2" width="37.5703125" customWidth="1"/>
    <col min="3" max="3" width="19.140625" customWidth="1"/>
    <col min="4" max="4" width="17.85546875" customWidth="1"/>
    <col min="5" max="5" width="15.7109375" customWidth="1"/>
    <col min="6" max="6" width="15.140625" customWidth="1"/>
    <col min="7" max="7" width="31.28515625" customWidth="1"/>
    <col min="8" max="8" width="14.140625" bestFit="1" customWidth="1"/>
    <col min="9" max="9" width="13.5703125" customWidth="1"/>
    <col min="10" max="10" width="14" customWidth="1"/>
    <col min="11" max="11" width="13.85546875" customWidth="1"/>
    <col min="12" max="12" width="14.28515625" bestFit="1" customWidth="1"/>
  </cols>
  <sheetData>
    <row r="1" spans="1:14" ht="47.25" customHeight="1" x14ac:dyDescent="0.25">
      <c r="A1" s="51" t="s">
        <v>92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x14ac:dyDescent="0.25">
      <c r="H2" s="49" t="s">
        <v>9</v>
      </c>
      <c r="I2" s="49"/>
      <c r="J2" s="49"/>
      <c r="K2" s="49"/>
      <c r="L2" s="49"/>
      <c r="M2" s="25"/>
    </row>
    <row r="3" spans="1:14" ht="24" x14ac:dyDescent="0.25">
      <c r="A3" s="7" t="s">
        <v>0</v>
      </c>
      <c r="B3" s="7" t="s">
        <v>1</v>
      </c>
      <c r="C3" s="7" t="s">
        <v>2</v>
      </c>
      <c r="D3" s="7" t="s">
        <v>5</v>
      </c>
      <c r="E3" s="7" t="s">
        <v>6</v>
      </c>
      <c r="F3" s="7" t="s">
        <v>3</v>
      </c>
      <c r="G3" s="10" t="s">
        <v>4</v>
      </c>
      <c r="H3" s="7" t="s">
        <v>10</v>
      </c>
      <c r="I3" s="7" t="s">
        <v>11</v>
      </c>
      <c r="J3" s="7" t="s">
        <v>12</v>
      </c>
      <c r="K3" s="7" t="s">
        <v>89</v>
      </c>
      <c r="L3" s="7" t="s">
        <v>13</v>
      </c>
      <c r="M3" s="7" t="s">
        <v>94</v>
      </c>
    </row>
    <row r="4" spans="1:14" ht="45" x14ac:dyDescent="0.25">
      <c r="A4" s="23" t="s">
        <v>66</v>
      </c>
      <c r="B4" s="1" t="s">
        <v>59</v>
      </c>
      <c r="C4" s="24" t="s">
        <v>48</v>
      </c>
      <c r="D4" s="22" t="s">
        <v>52</v>
      </c>
      <c r="E4" s="26">
        <v>1313006.3700000001</v>
      </c>
      <c r="F4" s="20" t="s">
        <v>72</v>
      </c>
      <c r="G4" s="27" t="s">
        <v>73</v>
      </c>
      <c r="H4" s="6">
        <v>0</v>
      </c>
      <c r="I4" s="28">
        <v>454297.09</v>
      </c>
      <c r="J4" s="6">
        <v>857562.2</v>
      </c>
      <c r="K4" s="26">
        <v>0</v>
      </c>
      <c r="L4" s="6">
        <f>H4+I4+J4</f>
        <v>1311859.29</v>
      </c>
      <c r="M4" s="1" t="s">
        <v>90</v>
      </c>
    </row>
    <row r="5" spans="1:14" ht="45" x14ac:dyDescent="0.25">
      <c r="A5" s="23" t="s">
        <v>67</v>
      </c>
      <c r="B5" s="1" t="s">
        <v>60</v>
      </c>
      <c r="C5" s="24" t="s">
        <v>49</v>
      </c>
      <c r="D5" s="22" t="s">
        <v>53</v>
      </c>
      <c r="E5" s="26">
        <v>245478.57</v>
      </c>
      <c r="F5" s="20" t="s">
        <v>72</v>
      </c>
      <c r="G5" s="27" t="s">
        <v>74</v>
      </c>
      <c r="H5" s="6">
        <v>0</v>
      </c>
      <c r="I5" s="6">
        <v>245347.56000000003</v>
      </c>
      <c r="J5" s="6" t="s">
        <v>79</v>
      </c>
      <c r="K5" s="26">
        <v>0</v>
      </c>
      <c r="L5" s="6">
        <f>I5</f>
        <v>245347.56000000003</v>
      </c>
      <c r="M5" s="1" t="s">
        <v>90</v>
      </c>
    </row>
    <row r="6" spans="1:14" ht="30" customHeight="1" x14ac:dyDescent="0.25">
      <c r="A6" s="23" t="s">
        <v>47</v>
      </c>
      <c r="B6" s="1" t="s">
        <v>61</v>
      </c>
      <c r="C6" s="1" t="s">
        <v>61</v>
      </c>
      <c r="D6" s="22" t="s">
        <v>54</v>
      </c>
      <c r="E6" s="26">
        <v>1980000</v>
      </c>
      <c r="F6" s="20" t="s">
        <v>72</v>
      </c>
      <c r="G6" s="27" t="s">
        <v>75</v>
      </c>
      <c r="H6" s="6">
        <v>792000</v>
      </c>
      <c r="I6" s="41">
        <v>474305.34</v>
      </c>
      <c r="J6" s="39">
        <v>525188.66</v>
      </c>
      <c r="K6" s="39">
        <v>181678.39</v>
      </c>
      <c r="L6" s="40">
        <f>SUM(H6:K6)</f>
        <v>1973172.3900000001</v>
      </c>
      <c r="M6" s="6" t="s">
        <v>93</v>
      </c>
      <c r="N6" s="30"/>
    </row>
    <row r="7" spans="1:14" ht="30" customHeight="1" x14ac:dyDescent="0.25">
      <c r="A7" s="23" t="s">
        <v>68</v>
      </c>
      <c r="B7" s="1" t="s">
        <v>62</v>
      </c>
      <c r="C7" s="24" t="s">
        <v>50</v>
      </c>
      <c r="D7" s="22" t="s">
        <v>55</v>
      </c>
      <c r="E7" s="26">
        <v>980977.69</v>
      </c>
      <c r="F7" s="20" t="s">
        <v>72</v>
      </c>
      <c r="G7" s="27" t="s">
        <v>76</v>
      </c>
      <c r="H7" s="26">
        <v>294293.3</v>
      </c>
      <c r="I7" s="26">
        <v>100769</v>
      </c>
      <c r="J7" s="39">
        <v>582531.77800000005</v>
      </c>
      <c r="K7" s="39">
        <v>77869.919999999998</v>
      </c>
      <c r="L7" s="40">
        <f t="shared" ref="L7:L9" si="0">SUM(H7:K7)</f>
        <v>1055463.9979999999</v>
      </c>
      <c r="M7" s="6" t="s">
        <v>93</v>
      </c>
      <c r="N7" s="30"/>
    </row>
    <row r="8" spans="1:14" ht="30" customHeight="1" x14ac:dyDescent="0.25">
      <c r="A8" s="23" t="s">
        <v>69</v>
      </c>
      <c r="B8" s="1" t="s">
        <v>63</v>
      </c>
      <c r="C8" s="24" t="s">
        <v>80</v>
      </c>
      <c r="D8" s="22" t="s">
        <v>56</v>
      </c>
      <c r="E8" s="26">
        <v>1336654.6599999999</v>
      </c>
      <c r="F8" s="20" t="s">
        <v>72</v>
      </c>
      <c r="G8" s="27" t="s">
        <v>77</v>
      </c>
      <c r="H8" s="26">
        <v>400996.39</v>
      </c>
      <c r="I8" s="26">
        <v>482606.4</v>
      </c>
      <c r="J8" s="39">
        <v>230828.73</v>
      </c>
      <c r="K8" s="39">
        <v>15176.1</v>
      </c>
      <c r="L8" s="40">
        <f t="shared" si="0"/>
        <v>1129607.6200000001</v>
      </c>
      <c r="M8" s="6" t="s">
        <v>93</v>
      </c>
      <c r="N8" s="30"/>
    </row>
    <row r="9" spans="1:14" ht="30" customHeight="1" x14ac:dyDescent="0.25">
      <c r="A9" s="23" t="s">
        <v>70</v>
      </c>
      <c r="B9" s="1" t="s">
        <v>64</v>
      </c>
      <c r="C9" s="24" t="s">
        <v>51</v>
      </c>
      <c r="D9" s="22" t="s">
        <v>57</v>
      </c>
      <c r="E9" s="26">
        <v>801168.12</v>
      </c>
      <c r="F9" s="20" t="s">
        <v>72</v>
      </c>
      <c r="G9" s="27" t="s">
        <v>77</v>
      </c>
      <c r="H9" s="26">
        <v>240350.43</v>
      </c>
      <c r="I9" s="26">
        <v>247260.19</v>
      </c>
      <c r="J9" s="39">
        <v>154606.94</v>
      </c>
      <c r="K9" s="39">
        <v>19162.349999999999</v>
      </c>
      <c r="L9" s="40">
        <f t="shared" si="0"/>
        <v>661379.91</v>
      </c>
      <c r="M9" s="6" t="s">
        <v>93</v>
      </c>
      <c r="N9" s="30"/>
    </row>
    <row r="10" spans="1:14" ht="30" customHeight="1" x14ac:dyDescent="0.25">
      <c r="A10" s="23" t="s">
        <v>71</v>
      </c>
      <c r="B10" s="27" t="s">
        <v>65</v>
      </c>
      <c r="C10" s="20" t="s">
        <v>22</v>
      </c>
      <c r="D10" s="22" t="s">
        <v>58</v>
      </c>
      <c r="E10" s="26">
        <v>442772.27</v>
      </c>
      <c r="F10" s="29" t="s">
        <v>72</v>
      </c>
      <c r="G10" s="27" t="s">
        <v>78</v>
      </c>
      <c r="H10" s="26">
        <v>132831.67999999999</v>
      </c>
      <c r="I10" s="26">
        <v>147804.72</v>
      </c>
      <c r="J10" s="26">
        <v>11415.27</v>
      </c>
      <c r="K10" s="26"/>
      <c r="L10" s="40">
        <f>SUM(H10:K10)</f>
        <v>292051.67000000004</v>
      </c>
      <c r="M10" s="6" t="s">
        <v>90</v>
      </c>
      <c r="N10" s="31"/>
    </row>
    <row r="11" spans="1:14" ht="30" customHeight="1" x14ac:dyDescent="0.25">
      <c r="A11" s="37">
        <v>72.5</v>
      </c>
      <c r="B11" s="38" t="s">
        <v>87</v>
      </c>
      <c r="C11" s="1" t="s">
        <v>29</v>
      </c>
      <c r="D11" s="32" t="s">
        <v>82</v>
      </c>
      <c r="E11" s="33">
        <v>886686.47</v>
      </c>
      <c r="F11" s="29" t="s">
        <v>72</v>
      </c>
      <c r="G11" s="35" t="s">
        <v>84</v>
      </c>
      <c r="H11" s="39">
        <v>263200.03000000003</v>
      </c>
      <c r="I11" s="39">
        <v>0</v>
      </c>
      <c r="J11" s="39">
        <v>0</v>
      </c>
      <c r="K11" s="39"/>
      <c r="L11" s="40">
        <f>SUM(H11:K11)</f>
        <v>263200.03000000003</v>
      </c>
      <c r="M11" s="6" t="s">
        <v>91</v>
      </c>
    </row>
    <row r="12" spans="1:14" ht="30" customHeight="1" x14ac:dyDescent="0.25">
      <c r="A12" s="1" t="s">
        <v>86</v>
      </c>
      <c r="B12" s="38" t="s">
        <v>88</v>
      </c>
      <c r="C12" s="1" t="s">
        <v>81</v>
      </c>
      <c r="D12" s="32" t="s">
        <v>83</v>
      </c>
      <c r="E12" s="34">
        <v>1596238.12</v>
      </c>
      <c r="F12" s="29" t="s">
        <v>95</v>
      </c>
      <c r="G12" s="36" t="s">
        <v>85</v>
      </c>
      <c r="H12" s="39">
        <v>370666.67</v>
      </c>
      <c r="I12" s="39">
        <v>216442.71</v>
      </c>
      <c r="J12" s="39">
        <v>107851.89</v>
      </c>
      <c r="K12" s="39"/>
      <c r="L12" s="40">
        <f>SUM(H12:K12)</f>
        <v>694961.27</v>
      </c>
      <c r="M12" s="6" t="s">
        <v>91</v>
      </c>
    </row>
    <row r="13" spans="1:14" ht="30" customHeight="1" x14ac:dyDescent="0.25">
      <c r="A13" s="1"/>
      <c r="B13" s="1"/>
      <c r="C13" s="1"/>
      <c r="D13" s="2"/>
      <c r="E13" s="6"/>
      <c r="F13" s="1"/>
      <c r="G13" s="9"/>
      <c r="H13" s="6"/>
      <c r="I13" s="6"/>
      <c r="J13" s="6"/>
      <c r="K13" s="6"/>
      <c r="L13" s="6"/>
    </row>
    <row r="14" spans="1:14" ht="30" customHeight="1" x14ac:dyDescent="0.25">
      <c r="A14" s="1"/>
      <c r="B14" s="1"/>
      <c r="C14" s="1"/>
      <c r="D14" s="2"/>
      <c r="E14" s="6"/>
      <c r="F14" s="1"/>
      <c r="G14" s="9"/>
      <c r="H14" s="6"/>
      <c r="I14" s="6"/>
      <c r="J14" s="6"/>
      <c r="K14" s="6"/>
      <c r="L14" s="6"/>
    </row>
    <row r="15" spans="1:14" ht="30" customHeight="1" x14ac:dyDescent="0.25">
      <c r="A15" s="1"/>
      <c r="B15" s="1"/>
      <c r="C15" s="1"/>
      <c r="D15" s="2"/>
      <c r="E15" s="6"/>
      <c r="F15" s="1"/>
      <c r="G15" s="9"/>
      <c r="H15" s="6"/>
      <c r="I15" s="6"/>
      <c r="J15" s="6"/>
      <c r="K15" s="6"/>
      <c r="L15" s="6"/>
    </row>
    <row r="16" spans="1:14" ht="30" customHeight="1" x14ac:dyDescent="0.25">
      <c r="A16" s="1"/>
      <c r="B16" s="1"/>
      <c r="C16" s="1"/>
      <c r="D16" s="2"/>
      <c r="E16" s="6"/>
      <c r="F16" s="1"/>
      <c r="G16" s="9"/>
      <c r="H16" s="6"/>
      <c r="I16" s="6"/>
      <c r="J16" s="6"/>
      <c r="K16" s="6"/>
      <c r="L16" s="6"/>
    </row>
    <row r="17" spans="1:12" ht="30" customHeight="1" x14ac:dyDescent="0.25">
      <c r="A17" s="1"/>
      <c r="B17" s="1"/>
      <c r="C17" s="1"/>
      <c r="D17" s="2"/>
      <c r="E17" s="6"/>
      <c r="F17" s="1"/>
      <c r="G17" s="9"/>
      <c r="H17" s="6"/>
      <c r="I17" s="6"/>
      <c r="J17" s="6"/>
      <c r="K17" s="6"/>
      <c r="L17" s="6"/>
    </row>
    <row r="18" spans="1:12" ht="30" customHeight="1" x14ac:dyDescent="0.25">
      <c r="A18" s="1"/>
      <c r="B18" s="1"/>
      <c r="C18" s="1"/>
      <c r="D18" s="2"/>
      <c r="E18" s="6"/>
      <c r="F18" s="1"/>
      <c r="G18" s="9"/>
      <c r="H18" s="6"/>
      <c r="I18" s="6"/>
      <c r="J18" s="6"/>
      <c r="K18" s="6"/>
      <c r="L18" s="6"/>
    </row>
    <row r="19" spans="1:12" ht="30" customHeight="1" x14ac:dyDescent="0.25">
      <c r="A19" s="1"/>
      <c r="B19" s="1"/>
      <c r="C19" s="1"/>
      <c r="D19" s="2"/>
      <c r="E19" s="6"/>
      <c r="F19" s="1"/>
      <c r="G19" s="9"/>
      <c r="H19" s="6"/>
      <c r="I19" s="6"/>
      <c r="J19" s="6"/>
      <c r="K19" s="6"/>
      <c r="L19" s="6"/>
    </row>
    <row r="20" spans="1:12" ht="30" customHeight="1" x14ac:dyDescent="0.25">
      <c r="A20" s="4"/>
      <c r="B20" s="4"/>
      <c r="C20" s="4"/>
      <c r="D20" s="5"/>
      <c r="E20" s="6"/>
      <c r="F20" s="1"/>
      <c r="G20" s="9"/>
      <c r="H20" s="6"/>
      <c r="I20" s="6"/>
      <c r="J20" s="6"/>
      <c r="K20" s="6"/>
      <c r="L20" s="6"/>
    </row>
    <row r="21" spans="1:12" ht="30" customHeight="1" x14ac:dyDescent="0.25">
      <c r="A21" s="55"/>
      <c r="B21" s="55"/>
      <c r="C21" s="55"/>
      <c r="D21" s="8"/>
      <c r="E21" s="6"/>
      <c r="F21" s="1"/>
      <c r="G21" s="9"/>
      <c r="H21" s="6"/>
      <c r="I21" s="6"/>
      <c r="J21" s="6"/>
      <c r="K21" s="6"/>
      <c r="L21" s="6"/>
    </row>
    <row r="22" spans="1:12" ht="30" customHeight="1" x14ac:dyDescent="0.25">
      <c r="A22" s="55"/>
      <c r="B22" s="55"/>
      <c r="C22" s="55"/>
      <c r="D22" s="8"/>
      <c r="E22" s="6"/>
      <c r="F22" s="1"/>
      <c r="G22" s="9"/>
      <c r="H22" s="6"/>
      <c r="I22" s="6"/>
      <c r="J22" s="6"/>
      <c r="K22" s="6"/>
      <c r="L22" s="6"/>
    </row>
    <row r="23" spans="1:12" x14ac:dyDescent="0.25">
      <c r="A23" s="3"/>
      <c r="B23" s="3"/>
      <c r="C23" s="3"/>
      <c r="D23" s="3"/>
      <c r="E23" s="12">
        <f>SUM(E6:E22)</f>
        <v>8024497.3300000001</v>
      </c>
      <c r="F23" s="3"/>
      <c r="G23" s="3"/>
      <c r="H23" s="3"/>
      <c r="I23" s="3"/>
      <c r="J23" s="3"/>
      <c r="K23" s="3"/>
      <c r="L23" s="12">
        <f>SUM(L4:L11)</f>
        <v>6932082.4680000003</v>
      </c>
    </row>
  </sheetData>
  <mergeCells count="4">
    <mergeCell ref="A21:C21"/>
    <mergeCell ref="A22:C22"/>
    <mergeCell ref="H2:L2"/>
    <mergeCell ref="A1:L1"/>
  </mergeCells>
  <phoneticPr fontId="8" type="noConversion"/>
  <pageMargins left="0.7" right="0.7" top="0.75" bottom="0.75" header="0.3" footer="0.3"/>
  <pageSetup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6"/>
  <sheetViews>
    <sheetView topLeftCell="C1" workbookViewId="0">
      <selection activeCell="A4" sqref="A4:Q5"/>
    </sheetView>
  </sheetViews>
  <sheetFormatPr baseColWidth="10" defaultRowHeight="15" x14ac:dyDescent="0.25"/>
  <cols>
    <col min="1" max="1" width="26.140625" customWidth="1"/>
    <col min="2" max="2" width="37.5703125" customWidth="1"/>
    <col min="3" max="3" width="19.140625" customWidth="1"/>
    <col min="4" max="4" width="17.85546875" customWidth="1"/>
    <col min="5" max="5" width="15.7109375" customWidth="1"/>
    <col min="6" max="6" width="15.140625" customWidth="1"/>
    <col min="7" max="7" width="31.28515625" customWidth="1"/>
    <col min="8" max="8" width="14.140625" bestFit="1" customWidth="1"/>
    <col min="9" max="9" width="13.5703125" customWidth="1"/>
    <col min="10" max="10" width="14" customWidth="1"/>
    <col min="11" max="15" width="13.85546875" customWidth="1"/>
    <col min="16" max="16" width="14.28515625" bestFit="1" customWidth="1"/>
  </cols>
  <sheetData>
    <row r="1" spans="1:17" ht="47.25" customHeight="1" x14ac:dyDescent="0.25">
      <c r="A1" s="51" t="s">
        <v>92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7" x14ac:dyDescent="0.25">
      <c r="H2" s="49" t="s">
        <v>9</v>
      </c>
      <c r="I2" s="49"/>
      <c r="J2" s="49"/>
      <c r="K2" s="49"/>
      <c r="L2" s="49"/>
      <c r="M2" s="49"/>
      <c r="N2" s="49"/>
      <c r="O2" s="49"/>
      <c r="P2" s="49"/>
      <c r="Q2" s="25"/>
    </row>
    <row r="3" spans="1:17" ht="24" x14ac:dyDescent="0.25">
      <c r="A3" s="7" t="s">
        <v>0</v>
      </c>
      <c r="B3" s="7" t="s">
        <v>1</v>
      </c>
      <c r="C3" s="7" t="s">
        <v>2</v>
      </c>
      <c r="D3" s="7" t="s">
        <v>5</v>
      </c>
      <c r="E3" s="7" t="s">
        <v>6</v>
      </c>
      <c r="F3" s="7" t="s">
        <v>3</v>
      </c>
      <c r="G3" s="10" t="s">
        <v>4</v>
      </c>
      <c r="H3" s="7" t="s">
        <v>10</v>
      </c>
      <c r="I3" s="7" t="s">
        <v>11</v>
      </c>
      <c r="J3" s="7" t="s">
        <v>12</v>
      </c>
      <c r="K3" s="7" t="s">
        <v>89</v>
      </c>
      <c r="L3" s="7" t="s">
        <v>96</v>
      </c>
      <c r="M3" s="7" t="s">
        <v>97</v>
      </c>
      <c r="N3" s="7" t="s">
        <v>98</v>
      </c>
      <c r="O3" s="7" t="s">
        <v>99</v>
      </c>
      <c r="P3" s="7" t="s">
        <v>13</v>
      </c>
      <c r="Q3" s="7" t="s">
        <v>94</v>
      </c>
    </row>
    <row r="4" spans="1:17" ht="30" customHeight="1" x14ac:dyDescent="0.25">
      <c r="A4" s="37">
        <v>72.5</v>
      </c>
      <c r="B4" s="38" t="s">
        <v>87</v>
      </c>
      <c r="C4" s="1" t="s">
        <v>29</v>
      </c>
      <c r="D4" s="42" t="s">
        <v>82</v>
      </c>
      <c r="E4" s="43">
        <v>886686.47</v>
      </c>
      <c r="F4" s="29" t="s">
        <v>72</v>
      </c>
      <c r="G4" s="44" t="s">
        <v>84</v>
      </c>
      <c r="H4" s="39">
        <v>263200.03000000003</v>
      </c>
      <c r="I4" s="39">
        <v>208632.45</v>
      </c>
      <c r="J4" s="39">
        <v>213542.53</v>
      </c>
      <c r="K4" s="45">
        <v>75827.679999999993</v>
      </c>
      <c r="L4" s="45" t="s">
        <v>79</v>
      </c>
      <c r="M4" s="45" t="s">
        <v>79</v>
      </c>
      <c r="N4" s="45" t="s">
        <v>79</v>
      </c>
      <c r="O4" s="45" t="s">
        <v>79</v>
      </c>
      <c r="P4" s="40">
        <f>SUM(H4:K4)</f>
        <v>761202.69</v>
      </c>
      <c r="Q4" s="6" t="s">
        <v>100</v>
      </c>
    </row>
    <row r="5" spans="1:17" ht="30" customHeight="1" x14ac:dyDescent="0.25">
      <c r="A5" s="1" t="s">
        <v>86</v>
      </c>
      <c r="B5" s="38" t="s">
        <v>88</v>
      </c>
      <c r="C5" s="1" t="s">
        <v>81</v>
      </c>
      <c r="D5" s="42" t="s">
        <v>83</v>
      </c>
      <c r="E5" s="46">
        <v>1596238.12</v>
      </c>
      <c r="F5" s="29" t="s">
        <v>72</v>
      </c>
      <c r="G5" s="32" t="s">
        <v>85</v>
      </c>
      <c r="H5" s="39">
        <v>477540</v>
      </c>
      <c r="I5" s="39">
        <v>216442.71</v>
      </c>
      <c r="J5" s="39">
        <v>107851.89</v>
      </c>
      <c r="K5" s="39">
        <v>239826.45</v>
      </c>
      <c r="L5" s="39">
        <v>7178.91</v>
      </c>
      <c r="M5" s="39">
        <v>524629.69999999995</v>
      </c>
      <c r="N5" s="39">
        <v>12835.9</v>
      </c>
      <c r="O5" s="39">
        <v>176984.12</v>
      </c>
      <c r="P5" s="40">
        <f>SUM(H5:O5)</f>
        <v>1763289.6799999997</v>
      </c>
      <c r="Q5" s="6" t="s">
        <v>100</v>
      </c>
    </row>
    <row r="6" spans="1:17" ht="30" customHeight="1" x14ac:dyDescent="0.25">
      <c r="A6" s="1"/>
      <c r="B6" s="1"/>
      <c r="C6" s="1"/>
      <c r="D6" s="2"/>
      <c r="E6" s="6"/>
      <c r="F6" s="1"/>
      <c r="G6" s="9"/>
      <c r="H6" s="6"/>
      <c r="I6" s="6"/>
      <c r="J6" s="6"/>
      <c r="K6" s="6"/>
      <c r="L6" s="6"/>
      <c r="M6" s="6"/>
      <c r="N6" s="6"/>
      <c r="O6" s="6"/>
      <c r="P6" s="6"/>
    </row>
    <row r="7" spans="1:17" ht="30" customHeight="1" x14ac:dyDescent="0.25">
      <c r="A7" s="1"/>
      <c r="B7" s="1"/>
      <c r="C7" s="1"/>
      <c r="D7" s="2"/>
      <c r="E7" s="6"/>
      <c r="F7" s="1"/>
      <c r="G7" s="9"/>
      <c r="H7" s="6"/>
      <c r="I7" s="6"/>
      <c r="J7" s="6"/>
      <c r="K7" s="6"/>
      <c r="L7" s="6"/>
      <c r="M7" s="6"/>
      <c r="N7" s="6"/>
      <c r="O7" s="6"/>
      <c r="P7" s="6"/>
    </row>
    <row r="8" spans="1:17" ht="30" customHeight="1" x14ac:dyDescent="0.25">
      <c r="A8" s="1"/>
      <c r="B8" s="1"/>
      <c r="C8" s="1"/>
      <c r="D8" s="2"/>
      <c r="E8" s="6"/>
      <c r="F8" s="1"/>
      <c r="G8" s="9"/>
      <c r="H8" s="6"/>
      <c r="I8" s="6"/>
      <c r="J8" s="6"/>
      <c r="K8" s="6"/>
      <c r="L8" s="6"/>
      <c r="M8" s="6"/>
      <c r="N8" s="6"/>
      <c r="O8" s="6"/>
      <c r="P8" s="6"/>
    </row>
    <row r="9" spans="1:17" ht="30" customHeight="1" x14ac:dyDescent="0.25">
      <c r="A9" s="1"/>
      <c r="B9" s="1"/>
      <c r="C9" s="1"/>
      <c r="D9" s="2"/>
      <c r="E9" s="6"/>
      <c r="F9" s="1"/>
      <c r="G9" s="9"/>
      <c r="H9" s="6"/>
      <c r="I9" s="6"/>
      <c r="J9" s="6"/>
      <c r="K9" s="6"/>
      <c r="L9" s="6"/>
      <c r="M9" s="6"/>
      <c r="N9" s="6"/>
      <c r="O9" s="6"/>
      <c r="P9" s="6"/>
    </row>
    <row r="10" spans="1:17" ht="30" customHeight="1" x14ac:dyDescent="0.25">
      <c r="A10" s="1"/>
      <c r="B10" s="1"/>
      <c r="C10" s="1"/>
      <c r="D10" s="2"/>
      <c r="E10" s="6"/>
      <c r="F10" s="1"/>
      <c r="G10" s="9"/>
      <c r="H10" s="6"/>
      <c r="I10" s="6"/>
      <c r="J10" s="6"/>
      <c r="K10" s="6"/>
      <c r="L10" s="6"/>
      <c r="M10" s="6"/>
      <c r="N10" s="6"/>
      <c r="O10" s="6"/>
      <c r="P10" s="6"/>
    </row>
    <row r="11" spans="1:17" ht="30" customHeight="1" x14ac:dyDescent="0.25">
      <c r="A11" s="1"/>
      <c r="B11" s="1"/>
      <c r="C11" s="1"/>
      <c r="D11" s="2"/>
      <c r="E11" s="6"/>
      <c r="F11" s="1"/>
      <c r="G11" s="9"/>
      <c r="H11" s="6"/>
      <c r="I11" s="6"/>
      <c r="J11" s="6"/>
      <c r="K11" s="6"/>
      <c r="L11" s="6"/>
      <c r="M11" s="6"/>
      <c r="N11" s="6"/>
      <c r="O11" s="6"/>
      <c r="P11" s="6"/>
    </row>
    <row r="12" spans="1:17" ht="30" customHeight="1" x14ac:dyDescent="0.25">
      <c r="A12" s="1"/>
      <c r="B12" s="1"/>
      <c r="C12" s="1"/>
      <c r="D12" s="2"/>
      <c r="E12" s="6"/>
      <c r="F12" s="1"/>
      <c r="G12" s="9"/>
      <c r="H12" s="6"/>
      <c r="I12" s="6"/>
      <c r="J12" s="6"/>
      <c r="K12" s="6"/>
      <c r="L12" s="6"/>
      <c r="M12" s="6"/>
      <c r="N12" s="6"/>
      <c r="O12" s="6"/>
      <c r="P12" s="6"/>
    </row>
    <row r="13" spans="1:17" ht="30" customHeight="1" x14ac:dyDescent="0.25">
      <c r="A13" s="4"/>
      <c r="B13" s="4"/>
      <c r="C13" s="4"/>
      <c r="D13" s="5"/>
      <c r="E13" s="6"/>
      <c r="F13" s="1"/>
      <c r="G13" s="9"/>
      <c r="H13" s="6"/>
      <c r="I13" s="6"/>
      <c r="J13" s="6"/>
      <c r="K13" s="6"/>
      <c r="L13" s="6"/>
      <c r="M13" s="6"/>
      <c r="N13" s="6"/>
      <c r="O13" s="6"/>
      <c r="P13" s="6"/>
    </row>
    <row r="14" spans="1:17" ht="30" customHeight="1" x14ac:dyDescent="0.25">
      <c r="A14" s="55"/>
      <c r="B14" s="55"/>
      <c r="C14" s="55"/>
      <c r="D14" s="8"/>
      <c r="E14" s="6"/>
      <c r="F14" s="1"/>
      <c r="G14" s="9"/>
      <c r="H14" s="6"/>
      <c r="I14" s="6"/>
      <c r="J14" s="6"/>
      <c r="K14" s="6"/>
      <c r="L14" s="6"/>
      <c r="M14" s="6"/>
      <c r="N14" s="6"/>
      <c r="O14" s="6"/>
      <c r="P14" s="6"/>
    </row>
    <row r="15" spans="1:17" ht="30" customHeight="1" x14ac:dyDescent="0.25">
      <c r="A15" s="55"/>
      <c r="B15" s="55"/>
      <c r="C15" s="55"/>
      <c r="D15" s="8"/>
      <c r="E15" s="6"/>
      <c r="F15" s="1"/>
      <c r="G15" s="9"/>
      <c r="H15" s="6"/>
      <c r="I15" s="6"/>
      <c r="J15" s="6"/>
      <c r="K15" s="6"/>
      <c r="L15" s="6"/>
      <c r="M15" s="6"/>
      <c r="N15" s="6"/>
      <c r="O15" s="6"/>
      <c r="P15" s="6"/>
    </row>
    <row r="16" spans="1:17" x14ac:dyDescent="0.25">
      <c r="A16" s="3"/>
      <c r="B16" s="3"/>
      <c r="C16" s="3"/>
      <c r="D16" s="3"/>
      <c r="E16" s="12">
        <f>SUM(E4:E15)</f>
        <v>2482924.59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12">
        <f>SUM(P4:P15)</f>
        <v>2524492.3699999996</v>
      </c>
    </row>
  </sheetData>
  <mergeCells count="4">
    <mergeCell ref="A1:P1"/>
    <mergeCell ref="H2:P2"/>
    <mergeCell ref="A14:C14"/>
    <mergeCell ref="A15:C15"/>
  </mergeCells>
  <pageMargins left="0.7" right="0.7" top="0.75" bottom="0.75" header="0.3" footer="0.3"/>
  <pageSetup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7:R15"/>
  <sheetViews>
    <sheetView topLeftCell="D1" workbookViewId="0">
      <selection activeCell="Q15" sqref="Q15"/>
    </sheetView>
  </sheetViews>
  <sheetFormatPr baseColWidth="10" defaultRowHeight="15" x14ac:dyDescent="0.25"/>
  <cols>
    <col min="2" max="2" width="54.85546875" bestFit="1" customWidth="1"/>
    <col min="3" max="3" width="67.5703125" bestFit="1" customWidth="1"/>
    <col min="4" max="4" width="19.140625" bestFit="1" customWidth="1"/>
    <col min="5" max="5" width="16.28515625" bestFit="1" customWidth="1"/>
    <col min="6" max="6" width="23.85546875" bestFit="1" customWidth="1"/>
    <col min="7" max="7" width="22" bestFit="1" customWidth="1"/>
    <col min="8" max="8" width="52.5703125" bestFit="1" customWidth="1"/>
    <col min="17" max="17" width="18.85546875" bestFit="1" customWidth="1"/>
  </cols>
  <sheetData>
    <row r="7" spans="2:18" x14ac:dyDescent="0.25">
      <c r="B7" t="s">
        <v>92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2:18" ht="24" x14ac:dyDescent="0.25">
      <c r="B8" s="7" t="s">
        <v>0</v>
      </c>
      <c r="C8" s="7" t="s">
        <v>1</v>
      </c>
      <c r="D8" s="7" t="s">
        <v>2</v>
      </c>
      <c r="E8" s="7" t="s">
        <v>5</v>
      </c>
      <c r="F8" s="7" t="s">
        <v>6</v>
      </c>
      <c r="G8" s="7" t="s">
        <v>3</v>
      </c>
      <c r="H8" s="7" t="s">
        <v>4</v>
      </c>
      <c r="I8" s="7" t="s">
        <v>10</v>
      </c>
      <c r="J8" s="7" t="s">
        <v>11</v>
      </c>
      <c r="K8" s="7" t="s">
        <v>12</v>
      </c>
      <c r="L8" s="7" t="s">
        <v>89</v>
      </c>
      <c r="M8" s="7" t="s">
        <v>96</v>
      </c>
      <c r="N8" s="7" t="s">
        <v>97</v>
      </c>
      <c r="O8" s="7" t="s">
        <v>98</v>
      </c>
      <c r="P8" s="7" t="s">
        <v>99</v>
      </c>
      <c r="Q8" s="7" t="s">
        <v>13</v>
      </c>
      <c r="R8" s="25"/>
    </row>
    <row r="9" spans="2:18" x14ac:dyDescent="0.25">
      <c r="B9" s="25" t="s">
        <v>0</v>
      </c>
      <c r="C9" s="25" t="s">
        <v>1</v>
      </c>
      <c r="D9" s="25" t="s">
        <v>2</v>
      </c>
      <c r="E9" s="25" t="s">
        <v>5</v>
      </c>
      <c r="F9" s="25" t="s">
        <v>6</v>
      </c>
      <c r="G9" s="25" t="s">
        <v>3</v>
      </c>
      <c r="H9" s="25" t="s">
        <v>4</v>
      </c>
      <c r="I9" s="25" t="s">
        <v>10</v>
      </c>
      <c r="J9" s="25" t="s">
        <v>11</v>
      </c>
      <c r="K9" s="25" t="s">
        <v>12</v>
      </c>
      <c r="L9" s="25" t="s">
        <v>89</v>
      </c>
      <c r="M9" s="25" t="s">
        <v>96</v>
      </c>
      <c r="N9" s="25" t="s">
        <v>97</v>
      </c>
      <c r="O9" s="25" t="s">
        <v>98</v>
      </c>
      <c r="P9" s="25" t="s">
        <v>99</v>
      </c>
      <c r="Q9" s="25" t="s">
        <v>13</v>
      </c>
      <c r="R9" s="25"/>
    </row>
    <row r="10" spans="2:18" x14ac:dyDescent="0.25">
      <c r="B10" s="25" t="s">
        <v>101</v>
      </c>
      <c r="C10" s="25" t="s">
        <v>102</v>
      </c>
      <c r="D10" s="25" t="s">
        <v>103</v>
      </c>
      <c r="E10" s="25">
        <v>1969.87</v>
      </c>
      <c r="F10" s="25">
        <v>3770718.65</v>
      </c>
      <c r="G10" s="25" t="s">
        <v>104</v>
      </c>
      <c r="H10" s="25" t="s">
        <v>105</v>
      </c>
      <c r="I10" s="25">
        <v>1508287.46</v>
      </c>
      <c r="J10" s="25">
        <v>1963768.97</v>
      </c>
      <c r="K10" s="25">
        <v>284275.74</v>
      </c>
      <c r="L10" s="25"/>
      <c r="M10" s="25"/>
      <c r="N10" s="25"/>
      <c r="O10" s="25"/>
      <c r="P10" s="25"/>
      <c r="Q10" s="25">
        <v>3756332.17</v>
      </c>
      <c r="R10" s="25"/>
    </row>
    <row r="11" spans="2:18" x14ac:dyDescent="0.25">
      <c r="B11" s="25" t="s">
        <v>106</v>
      </c>
      <c r="C11" s="25" t="s">
        <v>107</v>
      </c>
      <c r="D11" s="25" t="s">
        <v>108</v>
      </c>
      <c r="E11" s="25">
        <v>1792</v>
      </c>
      <c r="F11" s="25">
        <v>1752896.65</v>
      </c>
      <c r="G11" s="25" t="s">
        <v>104</v>
      </c>
      <c r="H11" s="25" t="s">
        <v>109</v>
      </c>
      <c r="I11" s="25">
        <v>701158.66</v>
      </c>
      <c r="J11" s="25"/>
      <c r="K11" s="25"/>
      <c r="L11" s="25"/>
      <c r="M11" s="25"/>
      <c r="N11" s="25"/>
      <c r="O11" s="25"/>
      <c r="P11" s="25"/>
      <c r="Q11" s="25">
        <v>701158.66</v>
      </c>
      <c r="R11" s="25"/>
    </row>
    <row r="12" spans="2:18" x14ac:dyDescent="0.25">
      <c r="B12" s="25" t="s">
        <v>110</v>
      </c>
      <c r="C12" s="25" t="s">
        <v>111</v>
      </c>
      <c r="D12" s="25" t="s">
        <v>112</v>
      </c>
      <c r="E12" s="25">
        <v>384.8</v>
      </c>
      <c r="F12" s="25">
        <v>609854.54</v>
      </c>
      <c r="G12" s="25" t="s">
        <v>104</v>
      </c>
      <c r="H12" s="25" t="s">
        <v>113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2:18" x14ac:dyDescent="0.25">
      <c r="B13" s="25" t="s">
        <v>114</v>
      </c>
      <c r="C13" s="25" t="s">
        <v>115</v>
      </c>
      <c r="D13" s="25" t="s">
        <v>7</v>
      </c>
      <c r="E13" s="25">
        <v>2354.5</v>
      </c>
      <c r="F13" s="25">
        <v>3768624.37</v>
      </c>
      <c r="G13" s="25" t="s">
        <v>116</v>
      </c>
      <c r="H13" s="25" t="s">
        <v>117</v>
      </c>
      <c r="I13" s="25">
        <v>1507449.74</v>
      </c>
      <c r="J13" s="25">
        <v>939567.41</v>
      </c>
      <c r="K13" s="25"/>
      <c r="L13" s="25"/>
      <c r="M13" s="25"/>
      <c r="N13" s="25"/>
      <c r="O13" s="25"/>
      <c r="P13" s="25"/>
      <c r="Q13" s="25">
        <f>SUM(I13:J13)</f>
        <v>2447017.15</v>
      </c>
      <c r="R13" s="25"/>
    </row>
    <row r="14" spans="2:18" x14ac:dyDescent="0.25">
      <c r="G14" s="48"/>
      <c r="H14" s="48"/>
      <c r="I14" s="48"/>
      <c r="J14" s="48"/>
      <c r="K14" s="25"/>
      <c r="L14" s="25"/>
      <c r="M14" s="25"/>
      <c r="N14" s="25"/>
      <c r="O14" s="25"/>
      <c r="P14" s="25"/>
      <c r="Q14" s="25"/>
      <c r="R14" s="25"/>
    </row>
    <row r="15" spans="2:18" x14ac:dyDescent="0.25">
      <c r="F15" s="47">
        <v>9902094.2100000009</v>
      </c>
      <c r="Q1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ANUAL 2024</vt:lpstr>
      <vt:lpstr>TRIMESTRE SEP-DIC</vt:lpstr>
      <vt:lpstr>TRIMESTRE JULIO-SEPIEMBRE</vt:lpstr>
      <vt:lpstr>ene-mzo 2025</vt:lpstr>
      <vt:lpstr>TRIMESTRE ABRIL-JUNIO 2025</vt:lpstr>
      <vt:lpstr>TRIMESTRE JULIO-SEPTIEMBRE 2025</vt:lpstr>
      <vt:lpstr>TRIMESTREOCT-DICIEMBRE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Jesus Antonio Gomez Zuqui</cp:lastModifiedBy>
  <cp:lastPrinted>2025-10-24T18:13:57Z</cp:lastPrinted>
  <dcterms:created xsi:type="dcterms:W3CDTF">2022-04-06T20:20:25Z</dcterms:created>
  <dcterms:modified xsi:type="dcterms:W3CDTF">2026-02-10T19:38:07Z</dcterms:modified>
</cp:coreProperties>
</file>